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payscambresis.sharepoint.com/sites/Serveur/SMP/2 ENVIRONNEMENT CLIMAT ENERGIE (ECE)/PCAET/Version finale PCAET pour avis - Modifié/"/>
    </mc:Choice>
  </mc:AlternateContent>
  <xr:revisionPtr revIDLastSave="19" documentId="13_ncr:1_{F3A14FEC-C5DB-41B7-BD28-50B730E4EAE6}" xr6:coauthVersionLast="47" xr6:coauthVersionMax="47" xr10:uidLastSave="{315A4634-A533-47C4-9075-7F9DAE293EA3}"/>
  <bookViews>
    <workbookView xWindow="-108" yWindow="-108" windowWidth="23256" windowHeight="12576" xr2:uid="{00000000-000D-0000-FFFF-FFFF00000000}"/>
  </bookViews>
  <sheets>
    <sheet name="Plan_Action_Lignes" sheetId="10" r:id="rId1"/>
    <sheet name="hierarchie plan climat" sheetId="11" r:id="rId2"/>
    <sheet name="EES stratégie" sheetId="12" r:id="rId3"/>
    <sheet name="Bilan EES" sheetId="14" r:id="rId4"/>
    <sheet name="Mesures complémentaires" sheetId="17" r:id="rId5"/>
    <sheet name="tableau mesure compl" sheetId="18" r:id="rId6"/>
    <sheet name="effets antag" sheetId="19" r:id="rId7"/>
    <sheet name="co-benef" sheetId="20" r:id="rId8"/>
    <sheet name="Usage écologique du territoire" sheetId="3" state="hidden" r:id="rId9"/>
    <sheet name="Protection des habitants-nature" sheetId="4" state="hidden" r:id="rId10"/>
    <sheet name="Mobilité" sheetId="5" state="hidden" r:id="rId11"/>
    <sheet name="Exemplarité CABB" sheetId="6" state="hidden" r:id="rId12"/>
    <sheet name="Transition énergétique" sheetId="7" state="hidden" r:id="rId13"/>
    <sheet name="Gouvernance et pilotage"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6" i="10" l="1"/>
  <c r="BJ133" i="10"/>
  <c r="BJ125" i="10"/>
  <c r="BJ124" i="10"/>
  <c r="BJ132" i="10"/>
  <c r="BJ131" i="10"/>
  <c r="BJ130" i="10"/>
  <c r="BJ129" i="10"/>
  <c r="BJ128" i="10"/>
  <c r="BJ127" i="10"/>
  <c r="BJ126" i="10"/>
  <c r="BJ122" i="10"/>
  <c r="BJ121" i="10"/>
  <c r="BJ120" i="10"/>
  <c r="BJ134" i="10"/>
  <c r="BJ119" i="10"/>
  <c r="BJ123" i="10"/>
  <c r="BJ118" i="10"/>
  <c r="BC120" i="10"/>
  <c r="AC7" i="14" s="1"/>
  <c r="BC119" i="10"/>
  <c r="AC6" i="14" s="1"/>
  <c r="BC118" i="10"/>
  <c r="AC5" i="14" s="1"/>
  <c r="BC117" i="10"/>
  <c r="AC4" i="14" s="1"/>
  <c r="AZ120" i="10"/>
  <c r="AA7" i="14" s="1"/>
  <c r="AZ119" i="10"/>
  <c r="AA6" i="14" s="1"/>
  <c r="AZ118" i="10"/>
  <c r="AA5" i="14" s="1"/>
  <c r="AZ117" i="10"/>
  <c r="AA4" i="14" s="1"/>
  <c r="AW120" i="10"/>
  <c r="Y7" i="14" s="1"/>
  <c r="AW119" i="10"/>
  <c r="Y6" i="14" s="1"/>
  <c r="AW118" i="10"/>
  <c r="Y5" i="14" s="1"/>
  <c r="AW117" i="10"/>
  <c r="Y4" i="14" s="1"/>
  <c r="AT120" i="10"/>
  <c r="W7" i="14" s="1"/>
  <c r="AT119" i="10"/>
  <c r="W6" i="14" s="1"/>
  <c r="AT118" i="10"/>
  <c r="W5" i="14" s="1"/>
  <c r="AT117" i="10"/>
  <c r="W4" i="14" s="1"/>
  <c r="AQ120" i="10"/>
  <c r="U7" i="14" s="1"/>
  <c r="AQ119" i="10"/>
  <c r="U6" i="14" s="1"/>
  <c r="AQ118" i="10"/>
  <c r="U5" i="14" s="1"/>
  <c r="AQ117" i="10"/>
  <c r="U4" i="14" s="1"/>
  <c r="AN120" i="10"/>
  <c r="S7" i="14" s="1"/>
  <c r="AN119" i="10"/>
  <c r="S6" i="14" s="1"/>
  <c r="AN118" i="10"/>
  <c r="S5" i="14" s="1"/>
  <c r="AN117" i="10"/>
  <c r="S4" i="14" s="1"/>
  <c r="AK120" i="10"/>
  <c r="Q7" i="14" s="1"/>
  <c r="AK119" i="10"/>
  <c r="Q6" i="14" s="1"/>
  <c r="AK118" i="10"/>
  <c r="Q5" i="14" s="1"/>
  <c r="AK117" i="10"/>
  <c r="Q4" i="14" s="1"/>
  <c r="AH120" i="10"/>
  <c r="O7" i="14" s="1"/>
  <c r="AH119" i="10"/>
  <c r="O6" i="14" s="1"/>
  <c r="AH118" i="10"/>
  <c r="O5" i="14" s="1"/>
  <c r="AH117" i="10"/>
  <c r="O4" i="14" s="1"/>
  <c r="AE120" i="10"/>
  <c r="M7" i="14" s="1"/>
  <c r="AE119" i="10"/>
  <c r="M6" i="14" s="1"/>
  <c r="AE118" i="10"/>
  <c r="M5" i="14" s="1"/>
  <c r="AE117" i="10"/>
  <c r="M4" i="14" s="1"/>
  <c r="AB120" i="10"/>
  <c r="K7" i="14" s="1"/>
  <c r="AB119" i="10"/>
  <c r="K6" i="14" s="1"/>
  <c r="AB118" i="10"/>
  <c r="K5" i="14" s="1"/>
  <c r="AB117" i="10"/>
  <c r="K4" i="14" s="1"/>
  <c r="Y120" i="10"/>
  <c r="I7" i="14" s="1"/>
  <c r="Y119" i="10"/>
  <c r="I6" i="14" s="1"/>
  <c r="Y118" i="10"/>
  <c r="I5" i="14" s="1"/>
  <c r="Y117" i="10"/>
  <c r="I4" i="14" s="1"/>
  <c r="W120" i="10"/>
  <c r="G7" i="14" s="1"/>
  <c r="W119" i="10"/>
  <c r="G6" i="14" s="1"/>
  <c r="W118" i="10"/>
  <c r="G5" i="14" s="1"/>
  <c r="W117" i="10"/>
  <c r="G4" i="14" s="1"/>
  <c r="U120" i="10"/>
  <c r="E7" i="14" s="1"/>
  <c r="U119" i="10"/>
  <c r="E6" i="14" s="1"/>
  <c r="U118" i="10"/>
  <c r="E5" i="14" s="1"/>
  <c r="U117" i="10"/>
  <c r="E4" i="14" s="1"/>
  <c r="BJ115" i="10"/>
  <c r="BI80" i="10"/>
  <c r="BI74" i="10"/>
  <c r="S120" i="10"/>
  <c r="C7" i="14" s="1"/>
  <c r="S119" i="10"/>
  <c r="C6" i="14" s="1"/>
  <c r="S118" i="10"/>
  <c r="C5" i="14" s="1"/>
  <c r="S117" i="10"/>
  <c r="C4" i="14" s="1"/>
  <c r="S115" i="10"/>
  <c r="C3" i="14" s="1"/>
  <c r="BC115" i="10"/>
  <c r="AC3" i="14" s="1"/>
  <c r="AZ115" i="10"/>
  <c r="AA3" i="14" s="1"/>
  <c r="AW115" i="10"/>
  <c r="Y3" i="14" s="1"/>
  <c r="AT115" i="10"/>
  <c r="W3" i="14" s="1"/>
  <c r="AQ115" i="10"/>
  <c r="U3" i="14" s="1"/>
  <c r="AN115" i="10"/>
  <c r="S3" i="14" s="1"/>
  <c r="AK115" i="10"/>
  <c r="Q3" i="14" s="1"/>
  <c r="AH115" i="10"/>
  <c r="O3" i="14" s="1"/>
  <c r="AE115" i="10"/>
  <c r="M3" i="14" s="1"/>
  <c r="AB115" i="10"/>
  <c r="K3" i="14" s="1"/>
  <c r="Y115" i="10"/>
  <c r="I3" i="14" s="1"/>
  <c r="W115" i="10"/>
  <c r="G3" i="14" s="1"/>
  <c r="U115" i="10"/>
  <c r="E3" i="14" s="1"/>
  <c r="AJ18" i="14" l="1"/>
  <c r="AJ10" i="14"/>
  <c r="AJ14" i="14"/>
  <c r="AJ9" i="14"/>
  <c r="AJ2" i="14"/>
  <c r="AJ4" i="14"/>
  <c r="AJ11" i="14"/>
  <c r="AJ15" i="14"/>
  <c r="AJ17" i="14"/>
  <c r="AJ7" i="14"/>
  <c r="AJ5" i="14"/>
  <c r="AJ12" i="14"/>
  <c r="AJ16" i="14"/>
  <c r="AJ3" i="14"/>
  <c r="AJ6" i="14"/>
  <c r="AJ13" i="14"/>
  <c r="AJ8" i="14"/>
  <c r="AQ121" i="10"/>
  <c r="U8" i="14" s="1"/>
  <c r="BJ135" i="10"/>
  <c r="BC121" i="10"/>
  <c r="AZ121" i="10"/>
  <c r="AW121" i="10"/>
  <c r="AT121" i="10"/>
  <c r="AN121" i="10"/>
  <c r="AK121" i="10"/>
  <c r="AH121" i="10"/>
  <c r="AE121" i="10"/>
  <c r="AB121" i="10"/>
  <c r="AC118" i="10" s="1"/>
  <c r="L5" i="14" s="1"/>
  <c r="Y121" i="10"/>
  <c r="W121" i="10"/>
  <c r="U121" i="10"/>
  <c r="S121" i="10"/>
  <c r="AR118" i="10" l="1"/>
  <c r="V5" i="14" s="1"/>
  <c r="AR119" i="10"/>
  <c r="V6" i="14" s="1"/>
  <c r="AR121" i="10"/>
  <c r="V8" i="14" s="1"/>
  <c r="AR120" i="10"/>
  <c r="V7" i="14" s="1"/>
  <c r="AO121" i="10"/>
  <c r="T8" i="14" s="1"/>
  <c r="S8" i="14"/>
  <c r="BA121" i="10"/>
  <c r="AB8" i="14" s="1"/>
  <c r="AA8" i="14"/>
  <c r="BK135" i="10"/>
  <c r="AJ19" i="14"/>
  <c r="AK19" i="14" s="1"/>
  <c r="AN3" i="14"/>
  <c r="AN5" i="14"/>
  <c r="AN4" i="14"/>
  <c r="BK126" i="10"/>
  <c r="T120" i="10"/>
  <c r="D7" i="14" s="1"/>
  <c r="C8" i="14"/>
  <c r="AL121" i="10"/>
  <c r="R8" i="14" s="1"/>
  <c r="Q8" i="14"/>
  <c r="BD121" i="10"/>
  <c r="AD8" i="14" s="1"/>
  <c r="AC8" i="14"/>
  <c r="BK129" i="10"/>
  <c r="BK119" i="10"/>
  <c r="BK128" i="10"/>
  <c r="BK123" i="10"/>
  <c r="BK131" i="10"/>
  <c r="BK120" i="10"/>
  <c r="BK125" i="10"/>
  <c r="AN6" i="14"/>
  <c r="V121" i="10"/>
  <c r="F8" i="14" s="1"/>
  <c r="E8" i="14"/>
  <c r="AL118" i="10"/>
  <c r="R5" i="14" s="1"/>
  <c r="AU121" i="10"/>
  <c r="X8" i="14" s="1"/>
  <c r="W8" i="14"/>
  <c r="BD118" i="10"/>
  <c r="AD5" i="14" s="1"/>
  <c r="BK122" i="10"/>
  <c r="BK118" i="10"/>
  <c r="BK130" i="10"/>
  <c r="BK134" i="10"/>
  <c r="Z121" i="10"/>
  <c r="J8" i="14" s="1"/>
  <c r="I8" i="14"/>
  <c r="AC121" i="10"/>
  <c r="L8" i="14" s="1"/>
  <c r="K8" i="14"/>
  <c r="X121" i="10"/>
  <c r="H8" i="14" s="1"/>
  <c r="G8" i="14"/>
  <c r="AF121" i="10"/>
  <c r="N8" i="14" s="1"/>
  <c r="M8" i="14"/>
  <c r="AL117" i="10"/>
  <c r="R4" i="14" s="1"/>
  <c r="AR117" i="10"/>
  <c r="V4" i="14" s="1"/>
  <c r="BD119" i="10"/>
  <c r="AD6" i="14" s="1"/>
  <c r="BK124" i="10"/>
  <c r="BK132" i="10"/>
  <c r="BK121" i="10"/>
  <c r="BK133" i="10"/>
  <c r="BK127" i="10"/>
  <c r="AN2" i="14"/>
  <c r="AN7" i="14"/>
  <c r="AI121" i="10"/>
  <c r="P8" i="14" s="1"/>
  <c r="O8" i="14"/>
  <c r="AX121" i="10"/>
  <c r="Z8" i="14" s="1"/>
  <c r="Y8" i="14"/>
  <c r="AX118" i="10"/>
  <c r="Z5" i="14" s="1"/>
  <c r="AI120" i="10"/>
  <c r="P7" i="14" s="1"/>
  <c r="Z118" i="10"/>
  <c r="J5" i="14" s="1"/>
  <c r="AF120" i="10"/>
  <c r="N7" i="14" s="1"/>
  <c r="AI117" i="10"/>
  <c r="P4" i="14" s="1"/>
  <c r="AC120" i="10"/>
  <c r="L7" i="14" s="1"/>
  <c r="AF118" i="10"/>
  <c r="N5" i="14" s="1"/>
  <c r="AO120" i="10"/>
  <c r="T7" i="14" s="1"/>
  <c r="AX120" i="10"/>
  <c r="Z7" i="14" s="1"/>
  <c r="BD120" i="10"/>
  <c r="AD7" i="14" s="1"/>
  <c r="X120" i="10"/>
  <c r="H7" i="14" s="1"/>
  <c r="Z119" i="10"/>
  <c r="J6" i="14" s="1"/>
  <c r="BD117" i="10"/>
  <c r="AD4" i="14" s="1"/>
  <c r="BA118" i="10"/>
  <c r="AB5" i="14" s="1"/>
  <c r="BA117" i="10"/>
  <c r="AB4" i="14" s="1"/>
  <c r="BA120" i="10"/>
  <c r="AB7" i="14" s="1"/>
  <c r="BA119" i="10"/>
  <c r="AB6" i="14" s="1"/>
  <c r="AX117" i="10"/>
  <c r="Z4" i="14" s="1"/>
  <c r="AX119" i="10"/>
  <c r="Z6" i="14" s="1"/>
  <c r="AU118" i="10"/>
  <c r="X5" i="14" s="1"/>
  <c r="AU117" i="10"/>
  <c r="X4" i="14" s="1"/>
  <c r="AU120" i="10"/>
  <c r="X7" i="14" s="1"/>
  <c r="AU119" i="10"/>
  <c r="X6" i="14" s="1"/>
  <c r="AO117" i="10"/>
  <c r="T4" i="14" s="1"/>
  <c r="AO119" i="10"/>
  <c r="T6" i="14" s="1"/>
  <c r="AO118" i="10"/>
  <c r="T5" i="14" s="1"/>
  <c r="AL120" i="10"/>
  <c r="R7" i="14" s="1"/>
  <c r="AL119" i="10"/>
  <c r="R6" i="14" s="1"/>
  <c r="AI119" i="10"/>
  <c r="P6" i="14" s="1"/>
  <c r="AI118" i="10"/>
  <c r="P5" i="14" s="1"/>
  <c r="AF119" i="10"/>
  <c r="N6" i="14" s="1"/>
  <c r="AF117" i="10"/>
  <c r="N4" i="14" s="1"/>
  <c r="AC117" i="10"/>
  <c r="L4" i="14" s="1"/>
  <c r="AC119" i="10"/>
  <c r="L6" i="14" s="1"/>
  <c r="Z117" i="10"/>
  <c r="J4" i="14" s="1"/>
  <c r="Z120" i="10"/>
  <c r="J7" i="14" s="1"/>
  <c r="X119" i="10"/>
  <c r="H6" i="14" s="1"/>
  <c r="X118" i="10"/>
  <c r="H5" i="14" s="1"/>
  <c r="X117" i="10"/>
  <c r="H4" i="14" s="1"/>
  <c r="V118" i="10"/>
  <c r="F5" i="14" s="1"/>
  <c r="V117" i="10"/>
  <c r="F4" i="14" s="1"/>
  <c r="V120" i="10"/>
  <c r="F7" i="14" s="1"/>
  <c r="V119" i="10"/>
  <c r="F6" i="14" s="1"/>
  <c r="T118" i="10"/>
  <c r="D5" i="14" s="1"/>
  <c r="T119" i="10"/>
  <c r="D6" i="14" s="1"/>
  <c r="T117" i="10"/>
  <c r="D4" i="14" s="1"/>
  <c r="T121" i="10"/>
  <c r="D8" i="14" s="1"/>
  <c r="AK7" i="14" l="1"/>
  <c r="AK2" i="14"/>
  <c r="AO2" i="14"/>
  <c r="AK17" i="14"/>
  <c r="AK18" i="14"/>
  <c r="AK5" i="14"/>
  <c r="AK4" i="14"/>
  <c r="AK13" i="14"/>
  <c r="AO7" i="14"/>
  <c r="AK6" i="14"/>
  <c r="AK16" i="14"/>
  <c r="AK10" i="14"/>
  <c r="AK9" i="14"/>
  <c r="AO5" i="14"/>
  <c r="AK14" i="14"/>
  <c r="AK8" i="14"/>
  <c r="AK11" i="14"/>
  <c r="AO6" i="14"/>
  <c r="AO3" i="14"/>
  <c r="AO4" i="14"/>
  <c r="AK12" i="14"/>
  <c r="AK15" i="14"/>
  <c r="AK3" i="14"/>
  <c r="BI112" i="10"/>
  <c r="BI111" i="10"/>
  <c r="BI110" i="10"/>
  <c r="BI109" i="10"/>
  <c r="BI108" i="10"/>
  <c r="BI107" i="10"/>
  <c r="BI106" i="10"/>
  <c r="BI105" i="10"/>
  <c r="BI104" i="10"/>
  <c r="BI103" i="10"/>
  <c r="BI102" i="10"/>
  <c r="BI101" i="10"/>
  <c r="BI100" i="10"/>
  <c r="BI99" i="10"/>
  <c r="BI98" i="10"/>
  <c r="BI97" i="10"/>
  <c r="BI96" i="10"/>
  <c r="BI95" i="10"/>
  <c r="BI94" i="10"/>
  <c r="BI93" i="10"/>
  <c r="BI92" i="10"/>
  <c r="BI91" i="10"/>
  <c r="BI90" i="10"/>
  <c r="BI89" i="10"/>
  <c r="BI88" i="10"/>
  <c r="BI87" i="10"/>
  <c r="BI86" i="10"/>
  <c r="BI85" i="10"/>
  <c r="BI84" i="10"/>
  <c r="BI83" i="10"/>
  <c r="BI82" i="10"/>
  <c r="BI81" i="10"/>
  <c r="BI79" i="10"/>
  <c r="BI78" i="10"/>
  <c r="BI77" i="10"/>
  <c r="BI76" i="10"/>
  <c r="BI75" i="10"/>
  <c r="BI73" i="10"/>
  <c r="BI72" i="10"/>
  <c r="BI71" i="10"/>
  <c r="BI70" i="10"/>
  <c r="BI69" i="10"/>
  <c r="BI68" i="10"/>
  <c r="BI67" i="10"/>
  <c r="BI66" i="10"/>
  <c r="BI65" i="10"/>
  <c r="BI64" i="10"/>
  <c r="BI63" i="10"/>
  <c r="BI62" i="10"/>
  <c r="BI47" i="10"/>
  <c r="BI48" i="10"/>
  <c r="BI49" i="10"/>
  <c r="BI50" i="10"/>
  <c r="BI51" i="10"/>
  <c r="BI52" i="10"/>
  <c r="BI53" i="10"/>
  <c r="BI54" i="10"/>
  <c r="BI55" i="10"/>
  <c r="BI56" i="10"/>
  <c r="BI57" i="10"/>
  <c r="BI58" i="10"/>
  <c r="BI59" i="10"/>
  <c r="BI60" i="10"/>
  <c r="BI61" i="10"/>
  <c r="BI46" i="10"/>
  <c r="BI28" i="10"/>
  <c r="BI29" i="10"/>
  <c r="BI30" i="10"/>
  <c r="BI31" i="10"/>
  <c r="BI32" i="10"/>
  <c r="BI33" i="10"/>
  <c r="BI34" i="10"/>
  <c r="BI35" i="10"/>
  <c r="BI36" i="10"/>
  <c r="BI37" i="10"/>
  <c r="BI38" i="10"/>
  <c r="BI39" i="10"/>
  <c r="BI40" i="10"/>
  <c r="BI41" i="10"/>
  <c r="BI42" i="10"/>
  <c r="BI43" i="10"/>
  <c r="BI44" i="10"/>
  <c r="BI45" i="10"/>
  <c r="BI27" i="10"/>
  <c r="BI26" i="10"/>
  <c r="BI4" i="10"/>
  <c r="BI5" i="10"/>
  <c r="BI6" i="10"/>
  <c r="BI7" i="10"/>
  <c r="BI8" i="10"/>
  <c r="BI9" i="10"/>
  <c r="BI10" i="10"/>
  <c r="BI11" i="10"/>
  <c r="BI12" i="10"/>
  <c r="BI13" i="10"/>
  <c r="BI14" i="10"/>
  <c r="BI15" i="10"/>
  <c r="BI16" i="10"/>
  <c r="BI17" i="10"/>
  <c r="BI18" i="10"/>
  <c r="BI19" i="10"/>
  <c r="BI20" i="10"/>
  <c r="BI21" i="10"/>
  <c r="BI22" i="10"/>
  <c r="BI23" i="10"/>
  <c r="BI24" i="10"/>
  <c r="BI25" i="10"/>
  <c r="BI3" i="10"/>
  <c r="BI115" i="10" l="1"/>
  <c r="BI116" i="10" s="1"/>
</calcChain>
</file>

<file path=xl/sharedStrings.xml><?xml version="1.0" encoding="utf-8"?>
<sst xmlns="http://schemas.openxmlformats.org/spreadsheetml/2006/main" count="4640" uniqueCount="1669">
  <si>
    <t>Réduire les principales sources d'émissions de polluants du territoire</t>
  </si>
  <si>
    <t>Fonds Air Bois : qualité de l'air et chauffage au bois</t>
  </si>
  <si>
    <t>Tereos : Remplacement chaudière au charbon par système gaz</t>
  </si>
  <si>
    <t>L'exemplarité de la Communauté d'agglomération</t>
  </si>
  <si>
    <t>Réduire l'impact du secteur résidentiel sur la qualité de l'air</t>
  </si>
  <si>
    <t>Réduire l'impact du secteur industriel sur la qualité de l'air</t>
  </si>
  <si>
    <t>Développer un nouveau modèle de déplacement des personnes, moins dépendant à la voiture individuelle</t>
  </si>
  <si>
    <t xml:space="preserve">Réduire la part de la voiture individuelle dans nos déplacements </t>
  </si>
  <si>
    <t>Encourager la pratique du covoiturage</t>
  </si>
  <si>
    <t>Poursuivre l'implantation des parkings de covoiturage sur le territoire</t>
  </si>
  <si>
    <t>- La voiture individuelle représente 50% des déplacements sur le territoire et équivaut à 92% du coût total de l'ensemble des moyens de transport.</t>
  </si>
  <si>
    <t>Développer des solutions alternatives à la voiture pour les déplacements (report modal)</t>
  </si>
  <si>
    <t>Le report modal représente le 1er gisement d'économie d'énergie du secteur</t>
  </si>
  <si>
    <t>La marche à pied et le vélo sont les modes de transport pour remplacer la VI sur les trajets de courtes distances</t>
  </si>
  <si>
    <t>Action à mener</t>
  </si>
  <si>
    <t>Divion, Haisnes, Noeux et Barlin prévu pour le PPI 2019</t>
  </si>
  <si>
    <t>Etude "Modes Doux"</t>
  </si>
  <si>
    <t>Permettre le développement des mobilités actives (marche à pied ; vélo)</t>
  </si>
  <si>
    <t>Permettre la pratique des modes doux le long des lignes BHNS</t>
  </si>
  <si>
    <t>L'agglo rembourse le SMT pour la réalisation de cette action. Prévu par le projet initial</t>
  </si>
  <si>
    <t>Réduire la dépendance aux produits pétroliers par les changements de carburation des véhicules</t>
  </si>
  <si>
    <t>Développer l'électromobilité pour réduire la dépence aux produits pétroliers</t>
  </si>
  <si>
    <t>Solution n°1 pour la carburation des VI</t>
  </si>
  <si>
    <t>Poursuire le déployement des bornes (IRVE)</t>
  </si>
  <si>
    <t>Des projets structurants comme le pole gare de Béthune, nécessité de réaliser ces travaux proche des gares</t>
  </si>
  <si>
    <r>
      <rPr>
        <b/>
        <u/>
        <sz val="11"/>
        <color theme="1"/>
        <rFont val="Calibri"/>
        <family val="2"/>
        <scheme val="minor"/>
      </rPr>
      <t>Projet majeur</t>
    </r>
    <r>
      <rPr>
        <sz val="11"/>
        <color theme="1"/>
        <rFont val="Calibri"/>
        <family val="2"/>
        <scheme val="minor"/>
      </rPr>
      <t xml:space="preserve"> : Création du pôle-gare d'Isbergues</t>
    </r>
  </si>
  <si>
    <t>Développement des pôles d'échanges sur le territoire</t>
  </si>
  <si>
    <t>PPI2019</t>
  </si>
  <si>
    <t>Aménagement du pôle-gare de Béthune</t>
  </si>
  <si>
    <t>Mise en service fin 2020, poursuite et fin du projet (SMT)</t>
  </si>
  <si>
    <t>(parking TER prévu à Haisnes + Douvrin) + Pole d'échange Béthune Sud + voir stratégie du département sur ce sujet</t>
  </si>
  <si>
    <t>Permettre l'émergence de nouvelles formes de transport pour les marchandises, plus respectueuses de l'environnement</t>
  </si>
  <si>
    <t>- 90% de la conso d'énergie est d'origine pétroliere
- le report modal, notamment vers le fluvial est un gisement important pour le secteur</t>
  </si>
  <si>
    <t>Report modal : développer le fluvial pour le fret</t>
  </si>
  <si>
    <t>Situation favorable grace au canal d'aire</t>
  </si>
  <si>
    <t>Améliorer l'attractivité du port de Béthune</t>
  </si>
  <si>
    <t>PE une étude à mener, des aménagements fluviaux sont également prévus</t>
  </si>
  <si>
    <t xml:space="preserve">Développer le fluvial pour la zone du SIZIAF ? </t>
  </si>
  <si>
    <t>1er émetteur de GES pour l'agglo (70%)</t>
  </si>
  <si>
    <t>Collecte et valorisation des déhets : Sujet prioritaire pour l'engagement de la collectivité</t>
  </si>
  <si>
    <t>Rendre la collecte des déchets plus respectueuses de l'environnement et répondre aux défis de demain</t>
  </si>
  <si>
    <t>Uniformisation et optimisation des collectes des 3 ex EPCI</t>
  </si>
  <si>
    <t>Développer une solution plus économe pour les BOM</t>
  </si>
  <si>
    <t xml:space="preserve">Etude en cours, mise en œuvre des résultats + installation de puces et d'une télémétrie </t>
  </si>
  <si>
    <r>
      <rPr>
        <b/>
        <u/>
        <sz val="11"/>
        <color theme="1"/>
        <rFont val="Calibri"/>
        <family val="2"/>
        <scheme val="minor"/>
      </rPr>
      <t xml:space="preserve">Projet majeur </t>
    </r>
    <r>
      <rPr>
        <sz val="11"/>
        <color theme="1"/>
        <rFont val="Calibri"/>
        <family val="2"/>
        <scheme val="minor"/>
      </rPr>
      <t xml:space="preserve">: l'avenir du CVE ? </t>
    </r>
  </si>
  <si>
    <t>Etude CVE en cours, fermeture possible en 2026</t>
  </si>
  <si>
    <t>Un patrimoine immobilier économe en énergie et promoteur des nouvelles techniques</t>
  </si>
  <si>
    <t>Vers un fonctionnement moins émetteur de GES, et la promotion des nouvelles techniques</t>
  </si>
  <si>
    <t>en cours</t>
  </si>
  <si>
    <t>Exigence énergétique pour les projets neufs de construction</t>
  </si>
  <si>
    <t>Plan piscine : réduire l'impact énergétique des piscines existantes</t>
  </si>
  <si>
    <t>Démarrage + objectif pour le CEP Communautaire</t>
  </si>
  <si>
    <t>15-20 rénovation sur la période PCAET</t>
  </si>
  <si>
    <t>Eclairage public des ZA : 100% LED</t>
  </si>
  <si>
    <t>Plan Piscine : performance énergétique pour les deux nouvelles piscines</t>
  </si>
  <si>
    <t>2 piscines prévues</t>
  </si>
  <si>
    <t>8 rénovations -&gt; objectif ambitieux en terme énergétique
Batiments très énergivores</t>
  </si>
  <si>
    <t>25 millions € pour le projet qui doit être une vitrine de communication</t>
  </si>
  <si>
    <t>Réhabilitation énergétique (bati/non bati) du patrimoine existant + Valoriser les gisements ENR du patrimoine</t>
  </si>
  <si>
    <t>Expérimentation : Réno salle intercommunal Drouvin</t>
  </si>
  <si>
    <t>Batiment le plus consommateur du patrimoine administratif ; possibilité d'en faire un cas témoin</t>
  </si>
  <si>
    <r>
      <rPr>
        <b/>
        <u/>
        <sz val="11"/>
        <color theme="1"/>
        <rFont val="Calibri"/>
        <family val="2"/>
        <scheme val="minor"/>
      </rPr>
      <t>Projet majeur</t>
    </r>
    <r>
      <rPr>
        <sz val="11"/>
        <color theme="1"/>
        <rFont val="Calibri"/>
        <family val="2"/>
        <scheme val="minor"/>
      </rPr>
      <t xml:space="preserve"> : Etude systématique économie énergie + ENR pour toutes nouvelles constructions</t>
    </r>
  </si>
  <si>
    <t>Etude ENR sur le patrimoine de la collectivité</t>
  </si>
  <si>
    <t>Etude similaire au plan solaire de Saint en Gohelle + PA derriere</t>
  </si>
  <si>
    <t>La protection des habitants et de la nature</t>
  </si>
  <si>
    <t>Réduire la vulnérabilité du territoire aux phénomènes climatiques</t>
  </si>
  <si>
    <t>Adaptation au changement climatique : une nécessité de s'engager</t>
  </si>
  <si>
    <t xml:space="preserve">Réduire la vulnérabilité du territoire aux innondations </t>
  </si>
  <si>
    <t>Mise en œuvre de la compétence GEMAPI</t>
  </si>
  <si>
    <t>Voir service innondation/hydraulique sur la mise en œuvre de la compétence</t>
  </si>
  <si>
    <t>Aménagement des cours d'eau en interne</t>
  </si>
  <si>
    <t>Mise en œuvre des PPRI</t>
  </si>
  <si>
    <t>Voir SYMSAGEL + innondation (réunion commune)</t>
  </si>
  <si>
    <t xml:space="preserve">Lutter contre la pollution de l'air </t>
  </si>
  <si>
    <t>Réduire la vulnérabilité du territoire aux phénomènes climatiques extremes</t>
  </si>
  <si>
    <t>TVB : Agir en faveur de la biodiversité, pour permettre de développer un territoire efficient aux effets du changement climatique</t>
  </si>
  <si>
    <t>Prévoir RDV innondation, beaucoup d'opérations prévues</t>
  </si>
  <si>
    <t>Transition énergétique du territoire</t>
  </si>
  <si>
    <t>Gouvernance et pilotage</t>
  </si>
  <si>
    <t>Développer un usage écologique du territoire (Urbanisme, Economie Circulaire, Alimentation)</t>
  </si>
  <si>
    <t>Développer un modèle d'aménagement du territoire vertueux</t>
  </si>
  <si>
    <t>Approche de la planification et de l'urbanisme</t>
  </si>
  <si>
    <t>Intégrer le changement climatique dans les documents d'urbanisme et de planification</t>
  </si>
  <si>
    <r>
      <rPr>
        <b/>
        <u/>
        <sz val="11"/>
        <color theme="1"/>
        <rFont val="Calibri"/>
        <family val="2"/>
        <scheme val="minor"/>
      </rPr>
      <t xml:space="preserve">Projet majeur </t>
    </r>
    <r>
      <rPr>
        <sz val="11"/>
        <color theme="1"/>
        <rFont val="Calibri"/>
        <family val="2"/>
        <scheme val="minor"/>
      </rPr>
      <t>: le PLUI</t>
    </r>
  </si>
  <si>
    <t>Un sujet clé; les outils d'urbanisme sont très nombreux mais toujours peu mis en œuvre</t>
  </si>
  <si>
    <t>Apport du service CAE pour les démarches de planification</t>
  </si>
  <si>
    <t xml:space="preserve">Rédaction d'une note d'enjeux pour chaque document de planification + vérifier que les chiffres du PCAET sont bien prient en compte ET mis à jour </t>
  </si>
  <si>
    <t>TVB : Créer un vaste réseau de corridors écologique par la TVB</t>
  </si>
  <si>
    <t>Opération "Vallée Carreau"</t>
  </si>
  <si>
    <t>en cours, de 2018 à 2021</t>
  </si>
  <si>
    <t>Opération "Entre les deux vallées"</t>
  </si>
  <si>
    <t>Gros problème autour de la mise en œuvre du schéma TVB : la temporalité du PCAET doit permettre de sortir de l'impasse</t>
  </si>
  <si>
    <r>
      <rPr>
        <b/>
        <u/>
        <sz val="11"/>
        <color theme="1"/>
        <rFont val="Calibri"/>
        <family val="2"/>
        <scheme val="minor"/>
      </rPr>
      <t>Projet majeur</t>
    </r>
    <r>
      <rPr>
        <sz val="11"/>
        <color theme="1"/>
        <rFont val="Calibri"/>
        <family val="2"/>
        <scheme val="minor"/>
      </rPr>
      <t xml:space="preserve"> : Quid de la TVB ? </t>
    </r>
  </si>
  <si>
    <t>Programme de travaux "Eaux Pluviales"</t>
  </si>
  <si>
    <t>Programme de rénovation + construction des ouvragres à rénouveller régulierement</t>
  </si>
  <si>
    <t>CRAM ou Hotel Comm : expérimentation énergie</t>
  </si>
  <si>
    <t>Action majeur car possibilité de l'inscrire dans les marchés publics. Voir pour un engagement de l'élu patrimoine serait un +</t>
  </si>
  <si>
    <t>Voir si FCTVA (meilleur source de revenu)</t>
  </si>
  <si>
    <t>Possibilité sur le pays lys romane également</t>
  </si>
  <si>
    <t>Fin + retour d'exp</t>
  </si>
  <si>
    <t>Expérimentation : antenne noeux + pompe lac</t>
  </si>
  <si>
    <t>Les déplacements des agents</t>
  </si>
  <si>
    <t>23% du BEGES P&amp;C (fret + transport)</t>
  </si>
  <si>
    <t>3eme émetteur de GES pour l'agglo (10-16%)</t>
  </si>
  <si>
    <t>Projet clé car poste très consommateur, or des solutions d'économie + ENR existent. Possbilité de duplication</t>
  </si>
  <si>
    <r>
      <rPr>
        <b/>
        <u/>
        <sz val="11"/>
        <color theme="1"/>
        <rFont val="Calibri"/>
        <family val="2"/>
        <scheme val="minor"/>
      </rPr>
      <t>Projet majeur</t>
    </r>
    <r>
      <rPr>
        <sz val="11"/>
        <color theme="1"/>
        <rFont val="Calibri"/>
        <family val="2"/>
        <scheme val="minor"/>
      </rPr>
      <t xml:space="preserve"> : rénovation énergétique d'une STEP</t>
    </r>
  </si>
  <si>
    <t xml:space="preserve">Réduire l'impact GES et énergetique des déplacements professionnels </t>
  </si>
  <si>
    <t>Enjeu sur les déplacements pro + fret</t>
  </si>
  <si>
    <t xml:space="preserve">Déploiement des bornes électriques TOUTES les antennes </t>
  </si>
  <si>
    <t xml:space="preserve">Etude "valorisation des bornes électriques" </t>
  </si>
  <si>
    <t>Etude économique sur la possibilité de maximiser l'utilisation des bornes de l'agglo + rentabilité</t>
  </si>
  <si>
    <t xml:space="preserve">95% parc VL conerti </t>
  </si>
  <si>
    <t>Réduire l'impact GES des déplacements Domicile-Travail</t>
  </si>
  <si>
    <t>Enjeu important + possbilité d'action</t>
  </si>
  <si>
    <t>Mise en place d'une indémnité kilométrique vélo</t>
  </si>
  <si>
    <t>Développement du PDA</t>
  </si>
  <si>
    <t>Possibilité d'en faire le volet mobilité des agents du PCAET</t>
  </si>
  <si>
    <t xml:space="preserve">Le télétravail </t>
  </si>
  <si>
    <t>Réduire le nombre de déplacement le midi (solution repas)</t>
  </si>
  <si>
    <t>L'environnement par les marchés publics, un outil sous exploité</t>
  </si>
  <si>
    <t>Mise à disposition d'un guide "clauses environnementales"</t>
  </si>
  <si>
    <t>Clauses obligatoires pour les petites fournitures</t>
  </si>
  <si>
    <t xml:space="preserve">Mise en place d'une plate-forme covoiturage déplacement pro </t>
  </si>
  <si>
    <t>Prévu selon P.Lecocq</t>
  </si>
  <si>
    <t>Produire un retour d'expérience sur les capteurs flemming</t>
  </si>
  <si>
    <t xml:space="preserve">Prévu </t>
  </si>
  <si>
    <t>Eco-quartier des allouettes : suite des travaux et valorisation des données</t>
  </si>
  <si>
    <t>Voir possibilité aménagement du territoire</t>
  </si>
  <si>
    <t>Mise en œuvre de la Chaine des parcs</t>
  </si>
  <si>
    <t>Opération "plantons le décor"</t>
  </si>
  <si>
    <t>Chantier Eco-garde</t>
  </si>
  <si>
    <t>Réduire la dépendance aux produits pétroliers pour le fret</t>
  </si>
  <si>
    <t>Plan bio-gaz en faveur de l'industrie</t>
  </si>
  <si>
    <t>Réduire la quantité de déchets à traiter</t>
  </si>
  <si>
    <t>Renforcer (revoir) le partenariat avec la ressourcerie à la courte échelle</t>
  </si>
  <si>
    <t>Quelques problèmes + assez peu de visibilité</t>
  </si>
  <si>
    <t>Management interne de l'environnement</t>
  </si>
  <si>
    <t>5% du BEGES (achats et services)</t>
  </si>
  <si>
    <t>Suivi des projets et management interne</t>
  </si>
  <si>
    <t>Organiser une gouvernance partagée de la rénovation énergétique des logements</t>
  </si>
  <si>
    <t>ADIL / EIE / DPT / REGION / ETAT</t>
  </si>
  <si>
    <t>Mise en application du dispositif Cit'ergie</t>
  </si>
  <si>
    <t>Développer des outils facilitateurs</t>
  </si>
  <si>
    <t xml:space="preserve">La communication et la sensibilisation : pierre angulaire de la conduite du changement </t>
  </si>
  <si>
    <t>Outils facilitateurs : pilotage de la démarche</t>
  </si>
  <si>
    <t>Création d'un Club-Climat</t>
  </si>
  <si>
    <t xml:space="preserve">Pour les partenaires </t>
  </si>
  <si>
    <t>Création d'un Fonds vert pour le climat</t>
  </si>
  <si>
    <t>Développer la charte d'engagement et suivre les résultats</t>
  </si>
  <si>
    <t>Développer le service CAE et le positionner en support</t>
  </si>
  <si>
    <t>Etude ALECA / maison de l'habitat et de l'environnement</t>
  </si>
  <si>
    <t>Outils facilitateurs : démocratie participative en faveur du CC</t>
  </si>
  <si>
    <t>C'est essentiel de laisser la possibilité à chacun de s'engager</t>
  </si>
  <si>
    <t>Etude SEM-ENR</t>
  </si>
  <si>
    <t>Outil de participation et d'engagement citoyen</t>
  </si>
  <si>
    <t>A metrre en œuvre pendant la durée PCAET car on part de loin. Pourquoi pas sous la forme d'une plate-forme</t>
  </si>
  <si>
    <t>Concertation et participation du public : garder la démarche ouverte</t>
  </si>
  <si>
    <t>Garder l'ambition qui est la notre sur la participation du public au fil du calendrier</t>
  </si>
  <si>
    <t>Mines d'énergie : Ateliers citoyens du PMA</t>
  </si>
  <si>
    <t>Impulser la conduite du changement du changement sur le territoire</t>
  </si>
  <si>
    <t>Projet REVE (possibilité de le mettre en déplacement)</t>
  </si>
  <si>
    <t>Outils facilitateurs : Comptabilité énergétique et stratégie mutualisée</t>
  </si>
  <si>
    <t>Dispositf CEP Communal</t>
  </si>
  <si>
    <t xml:space="preserve">Proposer un outil temps réel de suivi des consos pour les communes </t>
  </si>
  <si>
    <t xml:space="preserve">+ CABB (DISPLAY par exemple) </t>
  </si>
  <si>
    <t>Favoriser la diffusion des bonnes pratiques pour les services publics du territoire</t>
  </si>
  <si>
    <t>Guide des bonnes pratiques à destination des administrations</t>
  </si>
  <si>
    <t>Guide d'information à destinbation des élus du territoire</t>
  </si>
  <si>
    <t>Proposer un dispsotif d'intégration des communes dans le PCAET "Communes actives pour le climat"</t>
  </si>
  <si>
    <t>Expérimenter le dispositf dernier km bas-carbone</t>
  </si>
  <si>
    <t>Développer des solutions non-fossile pour le fret</t>
  </si>
  <si>
    <t>Couverture 50% zones d'activités PDIE</t>
  </si>
  <si>
    <t>Développer une baladine électrique et autonome</t>
  </si>
  <si>
    <t>Non prévu, voir avec ville de Béthune si intéréssé</t>
  </si>
  <si>
    <t>Deployement zones piétones / ZCR centres urbains</t>
  </si>
  <si>
    <t>Développer l'hydrogène + biogaz pour les V lourds</t>
  </si>
  <si>
    <t>Prévu par le PPI 2019, voir direction de l'aménagement du territoire pour en savoir plus</t>
  </si>
  <si>
    <t>Développement d'un plan de mobilité actives</t>
  </si>
  <si>
    <t>Non prévu</t>
  </si>
  <si>
    <t>6 bus hydrogène sur la ligne 6.
Nécessaire d'organiser une rencontre avec le SMT pour connaitre sa politique de dév</t>
  </si>
  <si>
    <t>Possibilité avec GRDF</t>
  </si>
  <si>
    <t>Stratégie de déployement bus à hydrogène + bus hybride</t>
  </si>
  <si>
    <t>Réseau de chaleur anti-gaspi en 2021 à Béthune</t>
  </si>
  <si>
    <t>https://www.lemoniteur.fr/article/un-reseau-de-chaleur-anti-gaspi-en-2021.2023615</t>
  </si>
  <si>
    <t>- 30 % de la consommation énergétique du territoire (2,66TWhEF/an)
- dépendance très forte aux produits pétroliers (+90%) 
- 3eme secteur le plus énergivore, mais également 3eme gisement d'économie d'énergie</t>
  </si>
  <si>
    <t>Agir en faveur d'un air intérieur sain ; à la maison et au travail</t>
  </si>
  <si>
    <t>Appel à projet : QA intérieur et entreprises du territoire</t>
  </si>
  <si>
    <t>Faciliter l'intermodalité et l'utilisation des transports en commun par la mise en place d'équipements spécifique</t>
  </si>
  <si>
    <t>Porter le sujet de la gratuité des transports en commun</t>
  </si>
  <si>
    <t>Etudier et objectiver l'impact de la QA sur le territoire</t>
  </si>
  <si>
    <t>Modélisation urbaine de la qualité de l'air - Développement de "poumon vert"</t>
  </si>
  <si>
    <t>Expérimenter une analyse territoriale sur les micro-particules</t>
  </si>
  <si>
    <t>Plans Communaux de Sauvegarde : Généralisation aux communes / Mise en place intercommunal</t>
  </si>
  <si>
    <t>Possibilité de piloter la démarche à l'échelle EPCI, meme si le maire garde son pouvoir de police sur sa commune</t>
  </si>
  <si>
    <t>DICRIM : Construction d'un cahier des charges à destination des communes</t>
  </si>
  <si>
    <t>Prendre en compte le climat futur et ses conséquences dans l'aménagement du territoire</t>
  </si>
  <si>
    <t>Mieux connaître les conséquences du changement climatique sur le climat local</t>
  </si>
  <si>
    <t>Prendre en compte l'augmentation des risques climatiques dans l'aménagement du territoire</t>
  </si>
  <si>
    <t>Développer l'infiltration des eaux à la parcelle</t>
  </si>
  <si>
    <t>Attention au RGA, parfois contradictoire</t>
  </si>
  <si>
    <t>Valoriser l'étude RGA sur la période du PCAET</t>
  </si>
  <si>
    <t>MAEC + action PAT sur ce sujet</t>
  </si>
  <si>
    <t>Possibilité de le mettre dans un volet PAT plus global</t>
  </si>
  <si>
    <t xml:space="preserve">Etude Ilot de chaleur / Caractérisation des surfaces </t>
  </si>
  <si>
    <t>Sans caractérisation des surfaces, difficile d'identifier les zones prioritaires</t>
  </si>
  <si>
    <t>Augmenter la part de surface naturelle sur le territoire</t>
  </si>
  <si>
    <t>Plan boisement (domaine public et privé)</t>
  </si>
  <si>
    <t>Développer le report modal afin de diminuer le poids du transport routier (fret)</t>
  </si>
  <si>
    <t>Développer les énergies renouvelables sur le territoire : Objectif TEPOS 2050</t>
  </si>
  <si>
    <t>Développer les réseaux de chaleur et de froid sur le territoire</t>
  </si>
  <si>
    <t>Réseau de chaleur APERAM</t>
  </si>
  <si>
    <t xml:space="preserve">Micro-réseau de chaleur de Busnes </t>
  </si>
  <si>
    <t>Valorisation et reproduction du modèle</t>
  </si>
  <si>
    <t>Etudier la prise de compétence Réseau de Chaleur</t>
  </si>
  <si>
    <t>Réalisation d'un schéma directeur des réseaux de chaleur sur le territoire</t>
  </si>
  <si>
    <t>valorisation et reproduction du modèle</t>
  </si>
  <si>
    <t>Eco-quartier de l'horlogerie</t>
  </si>
  <si>
    <t>Développement d'une nouvelle opération éco-quartier</t>
  </si>
  <si>
    <t>Développer de nouvelles formes résidentielles, économe en énergie</t>
  </si>
  <si>
    <t>Proposer un plan méthanisation à l'échelle du territoire</t>
  </si>
  <si>
    <t>Pôle Méthanisation SIVOM de l'Artois</t>
  </si>
  <si>
    <t>Projet de recherche : Métha'prox</t>
  </si>
  <si>
    <t>Unité de méthanisation : Agriméthalys</t>
  </si>
  <si>
    <t>Outils facilitateurs : Financement du PCAET et de ses actions</t>
  </si>
  <si>
    <t>Engager un COTRI</t>
  </si>
  <si>
    <t>Engager un COTENR</t>
  </si>
  <si>
    <t>Etude sur les modèles économiques permettant de financer les ENR</t>
  </si>
  <si>
    <t>S'engager / mettre en place un dispositf de valorisation des CEE</t>
  </si>
  <si>
    <t>Service de valorisation des CEE des communes membres</t>
  </si>
  <si>
    <t>Améliorer l'efficacité énergétique du territoire et lutter contre la précarité énergétique (économie d'E)</t>
  </si>
  <si>
    <t>Dispostif ANAH / OPAH / PIG</t>
  </si>
  <si>
    <t>Lutter contre la précartité énergétique des habitants</t>
  </si>
  <si>
    <t>Dispositif FTE</t>
  </si>
  <si>
    <t>Intégrer des critèeres énergétique pour le permis de louer</t>
  </si>
  <si>
    <t>Choix très fort si un jour ce permis était généralisé</t>
  </si>
  <si>
    <t>Action spécifique à définir avec les CCAS</t>
  </si>
  <si>
    <t>Plan de rénovation énergétique du parc social</t>
  </si>
  <si>
    <t xml:space="preserve">BHNS : Valorisation de la mise en œuvre + 3eme ligne ? </t>
  </si>
  <si>
    <t>Permettre la structuration d'une filiere bois locale</t>
  </si>
  <si>
    <t>Valoriser la chaleur fatale du territoire</t>
  </si>
  <si>
    <t>Faire de la biomasse une source d'énergie renouvelable, locale et compétitive</t>
  </si>
  <si>
    <t>"Systèmatiser" le recours à l'énergie solaire</t>
  </si>
  <si>
    <t>Solaire Thermique</t>
  </si>
  <si>
    <t>Solaire Photovoltaique</t>
  </si>
  <si>
    <t>Permettre l'émergence d'un nouveau modèle de développement éolien, favorable au territoire et aux habitants</t>
  </si>
  <si>
    <t>Eolien</t>
  </si>
  <si>
    <t>"Systématiser" le recours à la géothermie lorsque les conditions sont favorables</t>
  </si>
  <si>
    <t>Pour une alimentation locale, respectueuse de l'environnement et de la santé des habitants (PAT)</t>
  </si>
  <si>
    <t>Développer l'économie circulaire sur le territoire</t>
  </si>
  <si>
    <t>Accompagner l'amélioration énergétique des logements et promouvoir les principes de construction durable</t>
  </si>
  <si>
    <t>Renforcer les compétences des professionnels du batiment</t>
  </si>
  <si>
    <t>Rencontre Artisans-CABB-EIE</t>
  </si>
  <si>
    <t>Sur le modèle existant</t>
  </si>
  <si>
    <t>Encourager les nouvelles formes d'habitat collectif, densifié, etc</t>
  </si>
  <si>
    <t>Mener un vaste programme d'animation et de sensibilisation à l'environnement</t>
  </si>
  <si>
    <t xml:space="preserve">Animation mené en mileu scolaire </t>
  </si>
  <si>
    <t>Animation géotopia</t>
  </si>
  <si>
    <t>Animation écogardes</t>
  </si>
  <si>
    <t>Réduire la dépendance à la voiture individuelle et au pétrole pour nos déplacements de personnes et de marchandises</t>
  </si>
  <si>
    <t>Mesures</t>
  </si>
  <si>
    <t>Axes Stratégiques</t>
  </si>
  <si>
    <t>Pilote de la mesure</t>
  </si>
  <si>
    <t>Remarques</t>
  </si>
  <si>
    <t>Expérimenter et développer des modèles d'aménagement respectueux de l'environnement</t>
  </si>
  <si>
    <t>Engager un vaste programme de rénovation des logements et lutter contre la précartité énergétique</t>
  </si>
  <si>
    <t>Engager un vaste programme de rénovation du patrimoine communautaire + Valoriser les gisements ENR du patrimoine</t>
  </si>
  <si>
    <t>Stratégie Energie et Déchetterie</t>
  </si>
  <si>
    <t>N°Provisoire de la Mesure</t>
  </si>
  <si>
    <t>Vers des pratiques et des usages moins émetteurs d'énergie</t>
  </si>
  <si>
    <t>Objectifs</t>
  </si>
  <si>
    <t>Public cible</t>
  </si>
  <si>
    <t>Moyens humains</t>
  </si>
  <si>
    <t>Lien avec autres démarches</t>
  </si>
  <si>
    <t>Budget prévisionnel</t>
  </si>
  <si>
    <r>
      <rPr>
        <b/>
        <sz val="14"/>
        <color theme="0"/>
        <rFont val="Calibri"/>
        <family val="2"/>
        <scheme val="minor"/>
      </rPr>
      <t xml:space="preserve">Action chapeau 
</t>
    </r>
    <r>
      <rPr>
        <sz val="14"/>
        <color theme="0"/>
        <rFont val="Calibri"/>
        <family val="2"/>
        <scheme val="minor"/>
      </rPr>
      <t>(regroupe les différentes mesures sous un intituté opérationnel commun)</t>
    </r>
  </si>
  <si>
    <t>Description</t>
  </si>
  <si>
    <t>Partenaires</t>
  </si>
  <si>
    <t>Calendrier</t>
  </si>
  <si>
    <t>Indicateurs de suivi et d'évaluation</t>
  </si>
  <si>
    <t>Pays</t>
  </si>
  <si>
    <t>ENJEUX</t>
  </si>
  <si>
    <t>Favoriser les projets de renouvellement urbain</t>
  </si>
  <si>
    <t>Développer un territoire bas carbone (Urbanisme, Economie Circulaire, Alimentation)</t>
  </si>
  <si>
    <t>Réduire la consommation d'espaces agricoles et naturels dans les documents d'urbanisme</t>
  </si>
  <si>
    <t>Préserver le cadre de vie (agir en faveur de la protection des habitants), les écosystèmes et les agrosystème vertueux</t>
  </si>
  <si>
    <t>Travailler sur le développement de (nouvelles) filières</t>
  </si>
  <si>
    <t>Améliorer la qualité de l'air des établissements scolaires</t>
  </si>
  <si>
    <t>Lutter contre l'érosion des sols, réduire les risque de coulées de boues, de ruissellements et d'inondation</t>
  </si>
  <si>
    <t>Travailler sur les ilots de chaleur</t>
  </si>
  <si>
    <t>Développer les circuits courts alimentaires</t>
  </si>
  <si>
    <t>TVB : Maintenir et renforcer le réseau des corridors écologiques de la TVB</t>
  </si>
  <si>
    <t xml:space="preserve">Réduire la consommation d'espaces agricoles et naturels dans les documents d'urbanisme /  augmenter leur superficie </t>
  </si>
  <si>
    <t xml:space="preserve">Développer et soutenir les projets EnR avec un ancrage territorial : participation au capital,…. </t>
  </si>
  <si>
    <t>Récupération d'énergie fatale</t>
  </si>
  <si>
    <t>L'exemplarité des collectivités du territoire</t>
  </si>
  <si>
    <t>Réduire l'artificialisation des sols</t>
  </si>
  <si>
    <t>Réaliser la transition énergétique du territoire</t>
  </si>
  <si>
    <t xml:space="preserve">Développer les énergies renouvelables sur le territoire </t>
  </si>
  <si>
    <t>Améliorer l'efficacité énergétique du territoire et lutter contre la précarité énergétique</t>
  </si>
  <si>
    <t>Développer des solutions non-fossiles pour le fret</t>
  </si>
  <si>
    <t>SIAVED</t>
  </si>
  <si>
    <t>Prélèvements de qualité de l'air et de surfaces effectués pour justifier de la réduction des polluants + efficacité du vinaigre blanc en bactéricide et fongicide</t>
  </si>
  <si>
    <t>Programme de Prévention des DMA</t>
  </si>
  <si>
    <t>Réduire les DMA en quantité et toxicité</t>
  </si>
  <si>
    <t>Principales actions : promotion du compostage individuel et collectif, lutte contre le gaspillage alimentaire en restauration scolaire, accompagnement des collectivités dans la mise en place de produits d'entretien naturels, marchés 0 déchets, opération Poules Régionales...</t>
  </si>
  <si>
    <t>Grand public + collectivités</t>
  </si>
  <si>
    <t>en cours d'élaboration pour le programme 2022-2028</t>
  </si>
  <si>
    <t>Faciliter les solutions de carburation GNV / bioGNV pour le transport de marchandises</t>
  </si>
  <si>
    <t>- Intégrer des exigences de mobilité durable dans l’ensemble des appels d’offre relatifs aux transports de voyageurs : transports publics, transports scolaires, etc….
- Tester des modes de carburation alternatifs sur la flotte publique des collectivités</t>
  </si>
  <si>
    <t>Transporteurs, chargeurs, artisans, gestion des déchets …</t>
  </si>
  <si>
    <t>Réalisation d'une étude sur le potentiel du GNV  / BioGNV pour les flottes du territoire, privées (transporteur, messagerie, livraisons) ou publics (Bus, BOM, Utilitaires). Nombre de véhicules passées au GNV/an. Part des appels d'offres de la collectivité intégrant des exigences de mobilité durable</t>
  </si>
  <si>
    <t>GRDF peut accompagner les artisans et autres professionnels du transport et de la collecte des déchets afin de définir la meilleure solution vs leurs besoins,</t>
  </si>
  <si>
    <t xml:space="preserve">Le Gaz Naturel pour Véhicules (GNV) est une solution de mobilité durable particulièrement adaptée pour les transports de marchandises et les transports collectifs. Son utilisation permet de réduire de moitié les nuisances sonores par rapport au moteur diesel et de limiter significativement les émissions de polluants atmosphériques.
En lien avec l'émergence de plusieurs projets de méthanisation sur le territoire du Syndicat mixte du Pays du Cambrésis, le GNV ouvre également la voie à l’utilisation du biométhane-carburant (BioGNV), carburant renouvelable produit à partir de la méthanisation des déchets.
La filière GNV  va se développer sur l'arrondissement de Cambrai, La société HOUTCH a confirmé l'installation d'une station ouverte au public pour fin 2021. Une station GNL-C branché réseau est en étude avancée sur E-VALLEY. Des acteurs locaux choisissent de convertir leurs flottes de véhicules au GNV (exemple, Houtch, Transports PLACE, BARDUSH, SIDEC et GRDF). </t>
  </si>
  <si>
    <t>Rétrofit Fuel-Bio-Gnv</t>
  </si>
  <si>
    <t>La performance environnementale et économique des trains BioGNV permettrait d’appuyer les décisions en faveur du maintien des lignes ferroviaires non électrifiées. La suppression
des lignes entrainerait un changement de mode de transport, du train vers la voiture, pour
une partie des personnes habitant ou travaillant dans ces communes. Ce changement de
transport entrainerait des émissions de CO2 supplémentaires de l’ordre de 91 000 t/an.
Par ailleurs, le maintien de ces lignes permettrait ainsi de sauvegarder jusqu’à 16 000
emplois ferroviaires directs travaillant sur la maintenance des réseaux ferroviaires,
l’accueil des voyageurs en gare et l’exploitation et la maintenance des TER.
Enfin, pour les communes isolées, la présence d’une desserte ferroviaire fine permettrait
de maintenir une dynamique rurale estimée à 113 000 emplois. Ces emplois devraient être
délocalisés dans les grandes agglomérations voisines faute de moyens d'accès facilité à la commune</t>
  </si>
  <si>
    <t>Société de FRET + RFF+ AIF (association des Industries Ferrovières)</t>
  </si>
  <si>
    <t>GRDF-CCI</t>
  </si>
  <si>
    <t>Recherche d'entreprises pour un démonstarteur en cours de finalmisation</t>
  </si>
  <si>
    <t>Pays - EPCI - Entreprises</t>
  </si>
  <si>
    <t>10% soit 4 000 logements rénovés sur la durée du PCAET pourrait permettre de réduire les consommations d'énergie de 18 GWh/an une fois l'ensemble des rénovations réalisées (réduction estimée à 3 600 Teq CO2 tous les ans). 500 logements convertis (100 logements/an) doit permettre la réduction de 4 GWh (réduction estimée à 1800 Teq CO2 tous les ans)</t>
  </si>
  <si>
    <t>Particuliers, bailleurs sociaux, propriétaires bailleurs. Pour la MDE, tous les clients</t>
  </si>
  <si>
    <t>Nbres de logements rénovés et/ou convertis</t>
  </si>
  <si>
    <t>GRDF peut accompagner l'action en prenant en charge tout ou partie du raccordement au réseau de distribution soit une économie de 400€ ttc/branchement (convention de partenariat à définir ensemble)</t>
  </si>
  <si>
    <t>Convertir les anciennes installations vers des chaudières performantes. Convertir les installations fuel. Accompagner le déploiement du compteur communicant Gaz</t>
  </si>
  <si>
    <t>GRDF / SIDEC</t>
  </si>
  <si>
    <t>Nicols</t>
  </si>
  <si>
    <t>Pays / EPCI</t>
  </si>
  <si>
    <t>2022-2026</t>
  </si>
  <si>
    <t>Communes, EPCI, SIDEC</t>
  </si>
  <si>
    <t>Expérimentation et plan d'action du Support au Dialogue Prospectif (SDP)</t>
  </si>
  <si>
    <t>Cambrésis Emploi - DR ADEME HdF</t>
  </si>
  <si>
    <t>* Anticiper les besoins en emploi et compétences nécessaires pour répondre à l'offre générée par le programme de rénovation énergétique des logements
* Mettre en œuvre des actions adaptées pour répondre aux besoins en emplois et compétences
* Suivre et évaluer les actions engagées</t>
  </si>
  <si>
    <t xml:space="preserve">L'expérimentation SDP est une méthode et un outil le « comparateur », qui facilite la construction d’une stratégie locale de rénovation des logements. Les échanges sont enrichis par l’apport d’ordres de grandeur territorialisés, en termes de marchés, d’emplois et de compétences.
Deux groupes de « parties prenantes » constitués : 
1. Des acteurs de l’emploi et de la formation,
2. Des maîtres d’ouvrage et les acteurs de la rénovation (collectivités, bailleurs …)
ont bâti des scénarios « marchés » et « emplois et compétences », et d’élaboré des propositions d’actions. 
L’action décrite ici consiste à approfondir l’approche scientifique, à mettre en œuvre, à suivre et évaluer le plan d’action issu du SDP.
</t>
  </si>
  <si>
    <t xml:space="preserve">Les bénéficiaires peuvent être, selon les actions ; 
* les collectivités locales , les acteurs de l'emploi - formation - insertion -  économie ;
* les entreprises /  employeurs du territoire ;
* les salariés ;
* les personnes en recherche d'emploi ou de formation.
Par exemple : actions de formation ciblées en direction des demandeurs d'emploi et/ou salariés.: </t>
  </si>
  <si>
    <t xml:space="preserve">Élus et techniciens (CAC, CA2C, CCPS, Pays du Cambrésis), bailleurs sociaux, CERC HdF, entreprises, INHARI, ADIL (FAIRE), 
Région Hauts de France (DATL et DFP)
Département du Nord, membres du Service Public de l'Emploi Local (SPEL), 
DIRECCTE
Organismes de formation, Cd2e...
</t>
  </si>
  <si>
    <t>* 1ETP Chargé projet, 0,15ETP Directrice, agents administratifs, les moyens humains supports de Cambrésis Emploi
* 0,10 ETP chargé de mission études CERC HdF
* Ingénieur et économiste ADEME</t>
  </si>
  <si>
    <t>janvier 2021 à janvier 2022 (poursuite au-delà sous réserve de l'obtention de subventions)</t>
  </si>
  <si>
    <t>l'expérimentation SDP et certaines actions qui en découlent sont en lien avec le Guichet Unique de l'Habitat, le Pass Haut de France Rénovation (régie du SPEE), le projet d'étude de rénovations groupées de maisons GMF, la Formation Intégrée au Travail</t>
  </si>
  <si>
    <t>* Nombre de logements rénovés
* Nombre d’entreprises bâtiment locales impactées
* Nombre de demandeurs d'emploi sensibilisés aux métiers en lien avec la rénovation énergétique 
* Nombre de salariés formés à la co-activité et à l'étanchéité à l'air
* Nombre de publics et  professionnels sensibilisés aux enjeux de la rénovation énergétique, aux besoins en main d'œuvre et évolution des compétences 
*...</t>
  </si>
  <si>
    <t>action démarrée en décembre 2019 avec une phase d'étude jusqu'en octobre 2020. Le plan d'action est réparti en 2 axes et 9 propositions d'actions.La poursuite de l'expérimentation est actée jusqu'à fin janvier 2022.</t>
  </si>
  <si>
    <t>FIT 2.0, Formation Intégrée au Travail - La formation qui vient sur le Chantier</t>
  </si>
  <si>
    <t>Cambrésis Emploi - Constructys Cd2e</t>
  </si>
  <si>
    <t xml:space="preserve">* Soutenir la montée en compétence des salariés des entreprises du bâtiment sur le territoire
* Prévenir les écueils de la co-activité sur chantier en plaçant l’étanchéité à l’air comme fil rouge pour une qualité accrue
* Faire bénéficier les maîtres d’ouvrage d’actions remarquables pour des travaux à forte plus-value environnementale au travers de chantiers exemplaires / vitrines, support de sensibilisations futures
</t>
  </si>
  <si>
    <t>La Formation Intégrée au Travail (FIT) est un outil de sensibilisation et de formation des salariés d’une entreprise aux exigences de performance énergétique. Il s’agit d’utiliser le levier de la commande publique pour inciter les entreprises adjudicataires à se former, notamment sur l’étanchéité à l’air. La FIT est réalisée sur le chantier dans un plateau mobile adapté, par des formateurs spécialisés, essentiellement pratique et « sur mesure » (prise en compte du chantier).</t>
  </si>
  <si>
    <t>Salariés (apprentis, compagnons, chefs d’équipe et de chantier, conducteur de travaux…) et chefs d’entreprise du bâtiment, architectes… au travers de chantiers liés à la commande publique (collectivités et bailleurs sociaux)</t>
  </si>
  <si>
    <t>collectivités et bailleurs sociaux - organisations professionnelles (CAPEB - FFB) - MDE Lens - MDE St Quentin - MDE Lille - Alliance Villes Emploi</t>
  </si>
  <si>
    <t xml:space="preserve">* Animation et coordination de l’action par le chargé de mission bâtiment de Cambrésis Emploi (0,10 ETP)  
* 1 formateur agréé pour les séquences de formation
* Appui technique des co-pilotes
</t>
  </si>
  <si>
    <t>année 2021 (poursuite  au-delà sous réserve de l'obtention de subventions)</t>
  </si>
  <si>
    <t>Des recherches sont en cours pour reproduire le format de la FIT sur des chantiers liés à la rénovation énergétique des logements</t>
  </si>
  <si>
    <t>* Coût de la formation (450 HT par salarié) peut être pris en charge par Constructys (OPCO de la construction) selon les dispositions légales et conventionnelles en vigueur.
* Les coûts du chargé de projet qui sont estimés à 3000 € par FIT</t>
  </si>
  <si>
    <t xml:space="preserve">Nombre de Formations réalisées
 Nombre d’entreprises nombre de salariés formés </t>
  </si>
  <si>
    <t>Aprobio</t>
  </si>
  <si>
    <t>introduire du bio local en restauration collective</t>
  </si>
  <si>
    <t>Agriculteurs, éleveurs</t>
  </si>
  <si>
    <t xml:space="preserve">chargée de mission plan climat </t>
  </si>
  <si>
    <t>ateliers à destination des salariés des collectivités (sur le bio, sur les perturbateurs endocriniens, plus largement l’environnement, la santé…)</t>
  </si>
  <si>
    <t>animations grand-public, ciné-débats, défi alimentation pour les familles…</t>
  </si>
  <si>
    <t>CH de Cambrai</t>
  </si>
  <si>
    <t>Recyclage/Valorisation des déchets</t>
  </si>
  <si>
    <t>Recyclage des déchets alimentaire</t>
  </si>
  <si>
    <t>Stratégie Energie Industriels, PME</t>
  </si>
  <si>
    <t>Elaborer un système de management de l'énergie</t>
  </si>
  <si>
    <t>ISO 50001 se fonde sur l’amélioration continue – un modèle de système de management que l’on retrouve dans d’autres normes bien connues, dont ISO  9001 et ISO  14001. Grâce à ce modèle, il est plus facile pour un organisme d’intégrer le management de l’énergie à l’ensemble des efforts qu’il met en œuvre pour améliorer son management de la qualité et son management environnemental. 
ISO 50001 définit un cadre d’exigences pour que les organismes puissent :
Élaborer une politique pour une utilisation plus efficace de l’énergie
Fixer des cibles et des objectifs pour mettre en œuvre cette politique
S’appuyer sur des données pour mieux comprendre les problèmes liés à la consommation d’énergie et prendre des décisions pour y remédier
Mesurer les résultats
Examiner l’efficacité de la politique, et
Améliorer en continu le management de l’énergie</t>
  </si>
  <si>
    <t>Réduire l'impact carbone / énergie de l'entreprise</t>
  </si>
  <si>
    <t xml:space="preserve">Faire émerger et encadrer la mobilité des scolaires : PDES </t>
  </si>
  <si>
    <t xml:space="preserve">Projet de méthanisation avec traitement des "déchets alimentaires" et production de Bio-GNV </t>
  </si>
  <si>
    <t>Coopérative de Saint Hilaire lez Cambrai</t>
  </si>
  <si>
    <t xml:space="preserve">Projet de méthanisation </t>
  </si>
  <si>
    <t>Houtch</t>
  </si>
  <si>
    <t>GRDF, SIDEC, EPCI, Pays</t>
  </si>
  <si>
    <t>2022-2023</t>
  </si>
  <si>
    <t>500 k€ à 800 k€</t>
  </si>
  <si>
    <t>Accompagnement des commerçants dans la réduction des consommations d'énergie, et dans l'adaptation au changement climatique</t>
  </si>
  <si>
    <t>CPIE, Pays, EPCI, Communes</t>
  </si>
  <si>
    <t>Réduction des coûts de fonctionnements du commerce, réduction de l'impact environnemental</t>
  </si>
  <si>
    <t>•	Réalisation de thermographie, de mesures de températures et de suivi des consommations, avec rendu d'un rapport et des propositions d'actions.
•	Travail sur l'impact du rayonnement solaire direct et indirect, afin d'éviter utilisation de la climatisation, avec une sensibilisation des commerçants pour éviter des baisses du chiffre d'affaire, et une labellisation des commerçants à terme.
•	À la fin de cette campagne, rédaction d'un guide technique à destination des commerçants.
Cette action peut s'inscrire dans le programme SARE de l'ADEME</t>
  </si>
  <si>
    <t>La Chambre du commerce et de l'industrie, l'ADEME, Pays du Cambrésis</t>
  </si>
  <si>
    <t>Les petits et moyens commerces (surface à déterminer</t>
  </si>
  <si>
    <t>1 personne, Matériel de mesure du CPIE Villes de l'Artois</t>
  </si>
  <si>
    <t>1 jour : Thermo + pose et récupération du matériel de mesures
	1,5 jours : Rapport d'analyse des données, restitution auprès du commerçants et partenaires et travail sur un programme d'action
	→ Coût par commerce : 1500€</t>
  </si>
  <si>
    <t>2021-2023</t>
  </si>
  <si>
    <t>période hivernal pour le chauffage
et période estivale pour l'impact du rayonnement solaire (climatisation)</t>
  </si>
  <si>
    <t>COT TRI</t>
  </si>
  <si>
    <t>Nombres de commerce, indications de la consommation énergétique</t>
  </si>
  <si>
    <t>Réaliser des journées thématiques (Type « Cycle de Visite Urbaine »)</t>
  </si>
  <si>
    <t xml:space="preserve">Pays, CPIE Villes de l'Artois </t>
  </si>
  <si>
    <t>•	faire connaître et reconnaître des actions auprès des partenaires
•	favoriser et initier le passage à l'acte</t>
  </si>
  <si>
    <t>Réunir sur une journée, des élus (collectivités, institutions...) et des techniciens pour visiter un projet conçu par une collectivité sur une thématique donnée afin de promouvoir ce projet et l'essaimer sur le territoire.</t>
  </si>
  <si>
    <t>Les collectivités et les entreprises</t>
  </si>
  <si>
    <t>Partenaires du projet présenté, collectivités, entreprises, Pays du Cambrésis</t>
  </si>
  <si>
    <t>2 personnes</t>
  </si>
  <si>
    <t>Organisation d'une journée de visite :
		Visite préalable, rencontre des intervenants, préparation des interventions, invitations, gestion des inscriptions, coût de restauration des intervenants, dossier de la manifestation par participants
		coût d'une journée thématique : 5000 €</t>
  </si>
  <si>
    <t>Nombre de journées réalisées, nombre de participants, type de projet promu</t>
  </si>
  <si>
    <t>Mobilisation des acteurs locaux autour des projets de filières bio</t>
  </si>
  <si>
    <t>Travailler sur les déplacements, des personnes, des écoles, des entreprises, mais aussi sur les colis et la notion du dernier kilomètre</t>
  </si>
  <si>
    <t>Réaliser un travail de sensibilisation sur les déplacements, des personnes, des écoles, des entreprises, mais aussi sur les colis et la notion du dernier kilomètre.</t>
  </si>
  <si>
    <t>•	Réduire la pollution atmosphérique,
•	Initier des nouveaux comportements
•	Sensibilisation les publics à la mobilité douce, covoiturage…</t>
  </si>
  <si>
    <t>ADAV, ADEME, DREAL, CPIE Villes de l'Artois</t>
  </si>
  <si>
    <t>Les élèves et les parents, les commerçants</t>
  </si>
  <si>
    <t>Programme de sensibilisation dans les écoles :  4 à 5 Séances / classe
		coût par classe : 800 à 1000 €</t>
  </si>
  <si>
    <t>Tout au long de l'année.</t>
  </si>
  <si>
    <t>1 à 2 personnes</t>
  </si>
  <si>
    <t>PDES</t>
  </si>
  <si>
    <t>Nombre de classes sensibilisées, nombre d'entreprises accompagnés</t>
  </si>
  <si>
    <t>Le CPIE Villes de l'Artois peut-être également partenaire de structures présentes sur le territoire et qui organiseraient une manifestation autour de la mobilité pour le grand public ou les entreprises.</t>
  </si>
  <si>
    <t>CPIE Villes de l'Artois</t>
  </si>
  <si>
    <t>Accompagnement communal : 3 à 5 journée en fonction du nombre de bâtiment
		coût par commune : 1500 à 2600 €
	Atelier Grand public : 1 à 3 ateliers par an/commune
		coût par an/commun : 250 à 750 €
	Atelier à destination des enfants dans le cadre scolaire : 3 à 5 séances
		coût par classe : de 600 à 1000 €</t>
  </si>
  <si>
    <t>1 personne</t>
  </si>
  <si>
    <t>SIDEC/
Communes ayant transféré la compétence</t>
  </si>
  <si>
    <t>Communes ; 
SIDEC;
Département; 
Syndicats d'Energie; 
FNCCR</t>
  </si>
  <si>
    <t>Agents du SIDEC ; 
titulaires d'un ou plusieurs marchés publics</t>
  </si>
  <si>
    <t>Schéma Directeur de développement des infrastructures de recharge pour les véhicules électriques et véhicules hybrides rechargeables</t>
  </si>
  <si>
    <t>Déploiement des  IR  ; 
adhésion au programme Pass Pass Electrique proposé par la Région afin d'assurer une interopérabilité</t>
  </si>
  <si>
    <t xml:space="preserve">Usagers </t>
  </si>
  <si>
    <t xml:space="preserve">Collectivités territoriales (communes, EPCI,…) ; 
SIDEC; 
Sociétés extérieures ; 
 AVERE France ;  Région
</t>
  </si>
  <si>
    <t>A partir de 2021</t>
  </si>
  <si>
    <t xml:space="preserve">
Promotion EnR ; 
Rénovation éclairage public</t>
  </si>
  <si>
    <t>100 k€</t>
  </si>
  <si>
    <t>Nombre d'IR installé</t>
  </si>
  <si>
    <t>SIDEC</t>
  </si>
  <si>
    <t>Communication / Soutien / facilitateur</t>
  </si>
  <si>
    <t>Administrés; 
usagers; 
élus</t>
  </si>
  <si>
    <t>SIDEC ;
Elus et agents communaux</t>
  </si>
  <si>
    <t>Elus et Agents du SIDEC</t>
  </si>
  <si>
    <t xml:space="preserve">Soutien / facilitateur </t>
  </si>
  <si>
    <t>SIDEC/
Communes  / EPCI</t>
  </si>
  <si>
    <t xml:space="preserve">Réduction des  GES ; 
Amélioration de la qualité de l'air ; 
Réduction de la pollution sonore 
</t>
  </si>
  <si>
    <t>Convention / commande publique :
récupération des déchets pour stockage à des endroits déterminés et adaptés ;
limitation des trajets pour la récupération et le traitement des déchets</t>
  </si>
  <si>
    <t>Collectivités territoriales; 
titulaires marchés publics et 
SIDEC</t>
  </si>
  <si>
    <t>Collectivités territoriales; 
titulaires marchés publics concessionnaires ; 
SIDEC</t>
  </si>
  <si>
    <t>Elus et agents du SIDEC ; 
Département ;  titulaires de marchés ; partenaires privés</t>
  </si>
  <si>
    <t>Promotion  des actions en lien avec la Transition énergétique</t>
  </si>
  <si>
    <t>Quantité de déchets traitée</t>
  </si>
  <si>
    <t>Favoriser l'économie circulaire : 
réduction de la quantité de déchets à traiter ; 
ré emploi ; 
recyclage ;
Réduction des GES</t>
  </si>
  <si>
    <t xml:space="preserve">Commande publique / 
conventions  : obligations en terme de tri, dépôt et gestion des déchets ;  
soutien aux projets en lien avec les déchets; 
rationalisation/mutualisation des opérations de travaux ( ex : Travaux électriques en même temps que la fibre /remplacement canalisations d'eau, réutilisation des postes de transformation ... ) </t>
  </si>
  <si>
    <t>Collectivités territoriales; 
Entreprises privées</t>
  </si>
  <si>
    <t xml:space="preserve">
Collectivités territoriales ; 
SIDEC;
ADEME; 
Département; 
entreprises privées; 
Gestionnaires de réseau  </t>
  </si>
  <si>
    <t xml:space="preserve">Elus et agents du SIDEC 
Elus et agents communaux ;
Gestionnaires de réseau </t>
  </si>
  <si>
    <t>Quantité de déchet traitée / réutilisée</t>
  </si>
  <si>
    <t>SIDEC / Communes</t>
  </si>
  <si>
    <t>Elus et Agents du SIDEC
titulaires d'un ou plusieurs marchés publics</t>
  </si>
  <si>
    <t xml:space="preserve">
Promotion des EnR ; 
Achat d'énergie avec garantie d'origine et achat d'énergie verte produite localement ;
Rénovation de l'éclairage public ; 
déploiement des IR</t>
  </si>
  <si>
    <t>Amélioration de la qualité de l'air ; 
Réduire les GES et la pollution sonore ; 
Promouvoir l'utilisation de carburants alternatifs</t>
  </si>
  <si>
    <t xml:space="preserve">Promotion des EnR
Déploiement des IR </t>
  </si>
  <si>
    <r>
      <t>100 k</t>
    </r>
    <r>
      <rPr>
        <sz val="14"/>
        <color theme="1"/>
        <rFont val="Calibri"/>
        <family val="2"/>
      </rPr>
      <t>€</t>
    </r>
  </si>
  <si>
    <t>Collectif d'agriculteurs</t>
  </si>
  <si>
    <t>‘’ça roule à saint Roch’’ Mobilités douces et partagées</t>
  </si>
  <si>
    <t xml:space="preserve">Mise à disposition d’une voiture et de vélos électriques aux habitants du quartier St Roch
Cette mesure s'inscrit elle dans une autre démarche ?
Projet Social 2010/2023 du Centre Social
A partir d’une enquête menée auprès des habitants, la société Clésence et le Centre Social st Roch souhaitent créer une plateforme de location de vélos et d’une voiture afin de sensibiliser le plus grand nombre de personnes aux mobilités douces et partagées. </t>
  </si>
  <si>
    <t>Centre social Saint Roch</t>
  </si>
  <si>
    <t xml:space="preserve">Développer les mobilités
Lutter contre les inégalités en matière de transports
Valoriser les comportements éco citoyens et favoriser le partage  </t>
  </si>
  <si>
    <t xml:space="preserve">Habitants du quartier st Roch 
130 personnes ‘’visées’’ pour utiliser vélos et voitures électriques régulièrement </t>
  </si>
  <si>
    <t>Clésence 
Cambrésis Ressources
Caisse d’Allocations Familiales 
Ville de Cambrai</t>
  </si>
  <si>
    <t>2021-2022</t>
  </si>
  <si>
    <t>Estimations : Investissement : 100 000€ Fonctionnement annuel : 9 000€</t>
  </si>
  <si>
    <t>Personnel de l’accueil - Médiateurs de quartier</t>
  </si>
  <si>
    <t>Projet associatif de l'AJR 2020-2023</t>
  </si>
  <si>
    <t>AJR</t>
  </si>
  <si>
    <t>CAF, MSA, Pays,…</t>
  </si>
  <si>
    <t>1 coordinatrice, 1 administrateur, bénévoles</t>
  </si>
  <si>
    <t>2020-2023</t>
  </si>
  <si>
    <t>postes</t>
  </si>
  <si>
    <t>nombre d'habitants / nombre de participation des usagers, mise en place de groupes projets</t>
  </si>
  <si>
    <t xml:space="preserve">L’AJR a retravaillé tout son projet associatif avec des objectifs pour 2023, axé sur le développement rural…. 
L’AJR est : 
-	Agrée « espace vie sociale » et « centre social »  
-	Point d’information d’association pour le Cambrésis   
L’AJR a travaillé en groupe projet sur le volet environnement (Gestion des déchets / Eco Gestes / Produire pour soi/ Circuits courts) avec des actions principales sur :
-	Les circuits courts (AMAP, repair café….) : projet panier solidaire (avec la MSA/CAF), mise en place de jardin partagée…
-	Les mobilités ….voir les interactions par rapport aux PDES
Voir le lien avec les missions « Environnement » du Pays : en lien avec la commune
Environnement </t>
  </si>
  <si>
    <t>Former les acteurs aux changements 
Impulser- animer les réseaux
Communiquer
Assurer une transition du projet social sur une zone de compétence plus large
Favoriser les mobilités
Aller vers les publics
Proposer des espaces coopératifs de partage de compétences</t>
  </si>
  <si>
    <t>Habitants, agriculteurs</t>
  </si>
  <si>
    <t>AMO EnR</t>
  </si>
  <si>
    <t>nombre de TEP économisés, nombre de tonnes éq. CO2 évitées, nombre de Nm3 produits, tonnages des matières traitées</t>
  </si>
  <si>
    <t>CCPS, Pays, Région, ADEME…</t>
  </si>
  <si>
    <r>
      <t>20 k</t>
    </r>
    <r>
      <rPr>
        <sz val="14"/>
        <color theme="1"/>
        <rFont val="Calibri"/>
        <family val="2"/>
      </rPr>
      <t>€</t>
    </r>
  </si>
  <si>
    <t xml:space="preserve">Etude de faisabilité pour l'implantation d'une centrale solaire photovoltaique et la récupération d'énergie fatale sur le process "production" </t>
  </si>
  <si>
    <t>Production d'EnR, augmenter la part autoconsommation</t>
  </si>
  <si>
    <t xml:space="preserve">Pays, DRAAF, Chambre d'agriculture, PNR </t>
  </si>
  <si>
    <t>Cellule plantation</t>
  </si>
  <si>
    <t>2021 - 2023</t>
  </si>
  <si>
    <t>Economiser des engrais azotés
Réduire l’utilisation des produits phytosanitaires
Accroître la qualité du sol, Augmenter la marge brute
Améliorer l’autonomie fourragère</t>
  </si>
  <si>
    <r>
      <t>30 à 100 k</t>
    </r>
    <r>
      <rPr>
        <sz val="14"/>
        <color theme="1"/>
        <rFont val="Calibri"/>
        <family val="2"/>
      </rPr>
      <t>€</t>
    </r>
  </si>
  <si>
    <t>Ateliers du foncier</t>
  </si>
  <si>
    <t>25% de projets accompagnés ;  faciliter les interventions et aides des services et partenaires associés (Etat, Etablissement Public Foncier, Conseil Régional, Conseil Départemental, …) notamment pour les projets les plus qualitatifs</t>
  </si>
  <si>
    <t xml:space="preserve">116 conseils délivrés auprès des élus communaux avec 25% de projets accompagnés, soit 29 projets en lien avec les thématiques du COTTRI (urbansime, biodiversité, énergie renouvelable, mobilités…) </t>
  </si>
  <si>
    <t>EPCI / Communes</t>
  </si>
  <si>
    <t>Communes, EPCI, EPF, Etat…</t>
  </si>
  <si>
    <t xml:space="preserve">chargé de mission urbanisme + chargé de mission habitat + chargée de mission Plan climat </t>
  </si>
  <si>
    <t>2022-2025</t>
  </si>
  <si>
    <t>SCoT, COT TRI</t>
  </si>
  <si>
    <t>animation + financement des projets</t>
  </si>
  <si>
    <t xml:space="preserve">Nombre conseils délivrés auprès des élus communaux , en lien avec les thématiques du COT TRI </t>
  </si>
  <si>
    <t>Communes : Caudry, Le Cateau, Solesmes, Bazuel…</t>
  </si>
  <si>
    <t>conforter leur rôle de centralité, de renforcer le maillage territorial et de leur permettre de faire face aux enjeux démographiques, économiques, ou sociaux à venir</t>
  </si>
  <si>
    <t>Petites villes de demain vise à améliorer les conditions de vie des habitants des petites communes et des territoires alentour, en accompagnant les collectivités dans des trajectoires dynamiques et respectueuses de l’environnement.  Le programme a pour objectif de renforcer les moyens des élus des villes et leurs intercommunalités de moins de 20 000 habitants exerçant des fonctions de centralités pour bâtir et concrétiser les moyens de concrétiser leurs projets de territoire, tout au long de leur mandat, jusqu’à 2026.</t>
  </si>
  <si>
    <t>Communes</t>
  </si>
  <si>
    <t>Etat</t>
  </si>
  <si>
    <t xml:space="preserve">chargé.e de mission </t>
  </si>
  <si>
    <t>Mettre en œuvre une Opération Programmée pour l'Amélioration de l'Habitat</t>
  </si>
  <si>
    <t>CAC</t>
  </si>
  <si>
    <t>Favoriser pour des quartiers ciblés situés à Cambrai, la rénovation de l'habitat sur des thématiques diverses dont son efficacité énergétique</t>
  </si>
  <si>
    <t>L'OPAH se matérialise par une convention signée entre l’Etat, l’Anah et la CAC. Elle est d’une durée de 3 à 5 ans. Ce contrat expose le diagnostic, les objectifs, le programme local d’actions et précise les engagements de chacun des signataires.
Une Opah se prépare avec :
une phase de diagnostic qui recense les dysfonctionnements du quartier ou des immeubles du périmètre choisi : problèmes urbains, fonciers, sociaux, état du bâti, conditions de vie des habitants…
une étude préalable qui préconise les solutions à apporter aux dysfonctionnements soulevés lors du diagnostic et qui définit les objectifs qualitatifs et quantitatifs à mettre en œuvre dans l’opération programmée.
Puis l’Opération programmée est mise en place selon les termes fixés par la convention. Elle doit faire l’objet d’un bilan et d’une évaluation pour mesurer son efficience.
La mission de "suivi-animation" est assurée en régie ou confiée à un opérateur externe. Cette mission suit la mise en œuvre (information, conseil aux propriétaires, aide au montage de dossiers) et le bon déroulement de l’opération.</t>
  </si>
  <si>
    <t>propriétaires et occupants</t>
  </si>
  <si>
    <t>Ville de Cambrai / ANAH</t>
  </si>
  <si>
    <t>Directrice de la Stratégie Territoriale</t>
  </si>
  <si>
    <t>Etude Préopérationnellle pour 2022</t>
  </si>
  <si>
    <t>Etude : 68 000 €</t>
  </si>
  <si>
    <t>Avancement de l'étude
Nombre de dossiers accompagnés
Bénéfice énergétique</t>
  </si>
  <si>
    <t>Limiter l’expansion urbaine et
recoloniser les friches</t>
  </si>
  <si>
    <t>CCPS</t>
  </si>
  <si>
    <t>Tendre vers le zéro
artificialisation nette</t>
  </si>
  <si>
    <t>Si les objectifs de consommation nette du PLUi et du SRADDET sont ambitieux, l'objectif national du ZAN l'est encore plus. Que ce soit pour permettre le
développement économique et commercial ou d'atteindre les cibles du volet habitat du PLUi en termes d'offres de logement, il est essentiel de pouvoir
optimiser l'utilisation du foncier.
L'EPF propose deux volets à son action auprès des Collectivités :
- Un volet relatif aux friches, correspondant à un appel à manifestation d'intérêt lancé en mars 2020, et dont les réponses sont toujours en attente
- Un volet territorial, qui devra faire l'objet d'une convention identifiant les projets à enjeux du territoire. Ce document devra être discuté avec l'EPF afin de
formaliser les projets devant faire l'objet d'un accompagnement durant le nouveau mandat politique, mais aussi assurer la viabilité de ce partenariat à
moyen-long terme.</t>
  </si>
  <si>
    <t>Habitants, mairies</t>
  </si>
  <si>
    <t>EPF</t>
  </si>
  <si>
    <t xml:space="preserve">Responsable de pôle
environnement et urbanisme
</t>
  </si>
  <si>
    <t>Signature de la convention EPF
pour leur nouveau programme
pluriannuel d'investissement mi-
2021
Ensuite, instruction au fil des
projets</t>
  </si>
  <si>
    <t>Articulation avec les
démarches d'urbanisme au
sens large et en particulier en
lien avec le foncier agricole</t>
  </si>
  <si>
    <t>temps des agents</t>
  </si>
  <si>
    <t>Nombre de projets de
requalification de friches
Nombre de projets co-portés
avec l'EPF</t>
  </si>
  <si>
    <t>Accompagnement de
l'instruction des dossiers pour les
communes membres, discussions
institutionnelles</t>
  </si>
  <si>
    <t>Cadre de contractualisation avec l'EPF</t>
  </si>
  <si>
    <t>Dans le cadre du cinquième programme pluriannuel d’intervention (PPI), qui énonce la stratégie et les modalités d’action de l’EPF pour les cinq prochaines années, prévoit pour la première fois à l’établissement d’adapter son intervention à la diversité des situations locales à partir d’une feuille de route partagée définie en concertation avec les acteurs du territoire à l’échelles des EPCI</t>
  </si>
  <si>
    <t>EPCI, Communes</t>
  </si>
  <si>
    <t>2021-2024</t>
  </si>
  <si>
    <t>Inscrire les linéaires de haies en Espace Boisé Classé (EBC)</t>
  </si>
  <si>
    <t>Communes, EPCI</t>
  </si>
  <si>
    <t>chargé de mission urbanisme</t>
  </si>
  <si>
    <t>PCAET, COT TRI, TVB</t>
  </si>
  <si>
    <t>animation</t>
  </si>
  <si>
    <t>Dans le cadre de l’élaboration d’un plan local d’urbanisme (PLU), un état des lieux quantitatif et qualitatif (hiérarchisation selon leur fonctionnalité dominante) du réseau de haies est réalisé. Cet inventaire exhaustif est présenté dans l’état initial de l’environnement et analysé dans le rapport de présentation pour exposer la manière dont le plan prend en compte le souci de la préservation de l’environnement et les incidences attendues de sa mise en œuvre sur celui-ci. Sur la base de ce diagnostic, des modalités de protection des haies seront déterminées et mise en œuvre dans le PLU. Elles seront modulées en fonction des enjeux environnementaux, économiques et sociaux.
Le code de l’urbanisme prévoit plusieurs dispositifs de protection ayant pour effet d’interdire toute demande d’autorisation de défrichement ou de les soumettre à déclaration préalable de travaux, au même titre que certaines actions d’entretien et d’exploitation (coupes à blanc, recépage ou taille des têtards sur un linéaire annuel &gt; 200 m). Des mesures de compensation peuvent être définies selon la mesure de protection mise en place et l’intérêt du boisement.
Celles-ci figurent dans les pièces du PLU opposables aux tiers lors de la délivrance des autorisations d’urbanisme. En effet, tous travaux, constructions, aménagements, plantations, affouillements ou exhaussements des sols doivent être conformes au règlement du PLU et à ses documents graphiques et compatibles avec les orientations d’aménagement et de programmation (OAP) (CU, art. L. 152-1).</t>
  </si>
  <si>
    <t xml:space="preserve">Maintenir les haies et le linéaire boisé </t>
  </si>
  <si>
    <t>Pays, Etat</t>
  </si>
  <si>
    <t>EPCI</t>
  </si>
  <si>
    <t>sans objet</t>
  </si>
  <si>
    <t xml:space="preserve">Déployer ou mettre en place un GIEE / groupe 30 000 sur le Cambrésis </t>
  </si>
  <si>
    <t xml:space="preserve">Favoriser et développer les démarches agro-écologiques, favoriser le développement de dynanmiques collectives, engager le plus grand nombre d’agriculteurs dans cette transition  </t>
  </si>
  <si>
    <t>Cette démarche d’accompagnement de 30 000 exploitations agricoles concerne des collectifs d’agriculteurs, dits groupes « 30 000 ». Ces groupes comportent des agriculteurs et peuvent associer des partenaires non agricoles (aval des filières, collectivités, parcs naturels régionaux, représentants de la recherche et de la formation…)
Ces groupes sont mobilisés autour d’un projet collectif de réduction significative de l’utilisation des produits phytopharmaceutiques également décliné à l’échelle de chaque exploitation. Chaque groupe choisit la structure la plus adaptée pour l’accompagner dans ses démarches collectives et individuelles.
Les GIEE sont des collectifs d'agriculteurs et, le cas échéant, d'autres partenaires qui s'engagent dans un projet pluriannuel de modification ou de consolidation de leurs pratiques en visant à la fois des objectifs économiques, environnementaux et sociaux, et à ce titre reconnus par l'Etat.
Les actions présentées devront permettre d'améliorer ou de consolider les pratiques agricoles. L'évolution des systèmes de production envisagée devra contribuer à améliorer la compétitivité des exploitations agricoles tout en utilisant et préservant les écosystèmes sur lesquels s'appuie l'activité agricole.
Enfin, afin de favoriser le développement de ces dynamiques collectives et permettre d'engager le plus grand nombre d'agriculteurs dans cette transition, les résultats des GIEE seront partagés avec l'ensemble des acteurs du territoire et feront l'objet d'une capitalisation conduite par les organismes de développement agricole et coordonnée par la chambre régionale d’agriculture.</t>
  </si>
  <si>
    <t>habitants et usagers</t>
  </si>
  <si>
    <t>Département et Agence de l'eau</t>
  </si>
  <si>
    <t>Directeur des Services Techniques</t>
  </si>
  <si>
    <t>Etat d'avancement du projet</t>
  </si>
  <si>
    <t>Le PAB est un projet auquel il
faut répondre annuellement. Les
actions décrites ici sont celles
prévues dans le cadre de la
réponse qui a été faite pour le
PAB 2021. Pour autant, les
grandes orientations données ici
sont des orientations de moyen
terme et auront vocations à se
maintenir - évoluer à la marge</t>
  </si>
  <si>
    <t>Urbanisme et foncier</t>
  </si>
  <si>
    <t>PAB 2021 :107 044 € / 75 575€
de subventions / 11 972 € de
reste à charge CCPS
PAB 2020 : 117 331€ / 82 132 €
de subventions /14 450 € de
reste à charge CCPS
PAB 2018 : 128 020€ / 89 614 €
de subventions /11 755 € de
reste à charge CCPS
PAB 2017 : 165 566 € / 115 896
€ de subventions /11 529 € de
reste à charge CCPS</t>
  </si>
  <si>
    <t xml:space="preserve">Accompagner les projets agro-écologiques : les plantations sur parcelles agricoles </t>
  </si>
  <si>
    <t>Agriculteurs, propriétaires privés</t>
  </si>
  <si>
    <t>Dans le cadre de l’AMI en faveur de l’animation pour la plantation de haies et d’arbres agricoles, le Pays a candidaté afin de : 
Recruter un technicien qui assurera une animation collective et individuelle. Les missions et projets sont réalisés/suivis par la chargée de mission Plan climat. L’objectif est de développer une ingénierie dédiée à la plantation et dans le cadre de cet AMI sur parcelles agricoles : la structure est de plus en plus sollicitée par les agriculteurs pour les aider à monter des dossiers de financement des opérations de plantation. Son recrutement doit permettre de mieux mobiliser le volet investissement du plan de relance avec le financement de projets d’implantation de haies et d’arbres intraparcellaires en parcelle privée.
Animer une cellule de coordination à la plantation haie / agroforesterie sur le Cambrésis. Cette cellule doit permettre de : de coordonner les acteurs, d’avoir une lisibilité de l’ensemble des projets des acteurs en faveur de la plantation, sur les financements et les moyens (efficience de l’utilisation des fonds du plan de relance),   
-	d’assurer une dynamique collective de territoire entre acteurs, de créer des conditions de cohérence des interventions des différents acteurs du territoire : émergence, complémentarité, synergie des opérations de préservation ou de développement agro-écologique de l’espace rural, 
-	de sensibiliser les agriculteurs, d’améliorer et diffuser les connaissances / expériences entre les agriculteurs, d’améliorer la lisibilité des interventions (créer une page internet multi- partenarial dédiée à l’information des agriculteurs : calendrier, formation, cartographie…), de les accompagner pour repenser leur système de production, 
-	de développer les interconnexions entre les réseaux d’agriculteurs, organiser la capitalisation des collectifs d’agriculteurs pour valoriser et diffuser les résultats des expériences auprès des autres groupes, en s’appuyant sur les réseaux / les collectifs existants notamment le GEDA Pays’en action, les CUMA, les GIEE / Groupes 3000 (cf. tableau ci-dessous),     
-	d’améliorer de manière qualitative et quantitative les actions en faveur du maillage bocager (plantation/ restauration de haies, de bandes boisées, conseils….).
Objectifs opérationnels
	mener des actions pilotes et multi partenariales dans des secteurs à enjeu,
voir la mise en place d’un système de bonification pour les projets les plus pertinent avec critères de sélection ou de priorisation (mesure des services environnementaux rendus, etc...).</t>
  </si>
  <si>
    <t>DRAAF, CA, PNR, ENRx,…</t>
  </si>
  <si>
    <t>chargé.e de mission "plantations"</t>
  </si>
  <si>
    <t>COT TRI, PCAET, TVB, PLD</t>
  </si>
  <si>
    <t xml:space="preserve">nombre d'agriculteurs accompagnés, linéaire d'arbres / de haies en intraparcellaires, et total plantés sur parcelle agricole </t>
  </si>
  <si>
    <t>Contribuer au développement de l'économie biobasée par la production durable de miscanthus utilisée en energie (étude d'approvisionnement)</t>
  </si>
  <si>
    <t>CA2C</t>
  </si>
  <si>
    <t>valoriser une friche, développer la biomasse, développer la production d'EnR, améliorer la qualité des sols et la ressource en eau : être un site démonstrateur</t>
  </si>
  <si>
    <t>ISA, mondea agricole, CA, Pays</t>
  </si>
  <si>
    <t>CAC / SIAFAFC</t>
  </si>
  <si>
    <t>Respecter les seuils règlementaires appliqués aux rejets des stations de traitement de Marcoing et Fontaine Notre Dame</t>
  </si>
  <si>
    <t>Agence de l'Eau Artois Picardie / DDTM59 / Veolia</t>
  </si>
  <si>
    <t>Directeur de l'Environnement</t>
  </si>
  <si>
    <t>Etat d'avancement de l'étude</t>
  </si>
  <si>
    <t>mettre en place le plan d'actions relative à la protection du captage prioritaire de Proville (Operation de Reconquête de la Qualité de l'Eau)</t>
  </si>
  <si>
    <t>Assurer une qualité de l'eau distribuée aux usagers situés sur le périmètre urbain de la CAC</t>
  </si>
  <si>
    <t>Le captage de Proville a été classée comme prioritaire, en vertu de la loi dite Grenelle 2, pour un motif de sensibilité aux nitrates. A ce titre, il doit faire l'objet  d'un diagnostic territorial multipression débouchant sur un plan d'actions visant à réduire les pollutions diffuses issues de son aire d'alimentation hydrogéologique</t>
  </si>
  <si>
    <t>Usagers du service public eau potable</t>
  </si>
  <si>
    <t xml:space="preserve">Agence de l'Eau Artois Picardie/DDTM59/Veolia/Chambre d'agriculture/ NOREADE/ SIAC / Communes </t>
  </si>
  <si>
    <t>Mettre en place le plan de gestion des cours d'eau intégrés à la compétence GEMAPI</t>
  </si>
  <si>
    <t>Restaurer et entretenir les cours d'eau classés comme faisant partie de la compétence GEMAPI</t>
  </si>
  <si>
    <t>150 km de cours d'eau ont été identifiés, en 2018, comme faisant partie de la compétence GEMAPI. A ce titre, l'aménagement et l'entretien du cours d'eau fait partie du champ d'actions de la collectivité. 
Un plan de gestion est, par voie de conséquence, à élaborer
il devra comporter : 
un bilan des actions menées, s'il y a lieu,
des objectifs de gestion,
un programme de restauration et d'entretien</t>
  </si>
  <si>
    <t>riverains des cours d'eau / Communes</t>
  </si>
  <si>
    <t>Agence de l'Eau Artois Picardie / DDTM59 / Communes / DREAL / OFB / Fédération de pêche</t>
  </si>
  <si>
    <t xml:space="preserve">Communes, Agriculteurs, Entreprises </t>
  </si>
  <si>
    <t>ISA</t>
  </si>
  <si>
    <t>chargé.e de mission Plan climat, Ingénieur de recherche ISA</t>
  </si>
  <si>
    <t>nombre d'acteurs, d'ha engagés</t>
  </si>
  <si>
    <t xml:space="preserve">Programme interreg France-Wallonie-Vlaanderen New-C-Land </t>
  </si>
  <si>
    <t>Le projet New-C-Land est un projet interreg entre la France, la Wallonie et la Flandre sur la période 2018-2022. Le projet contribue au développement de l'économie biosourcée et encourage la production durable de biomasse végétale utilisée en énergie et matières sur sites marginaux (www.newcland.eu).
Le projet a reçu le soutien du FEDER pour identifier des sites abandonnés, sous-utilisés, souvent négligés et parfois pollués. Il vise à stimuler la bio-économie sur les 3 territoires en développant sur des surfaces marginales des cultures non alimentaires de biomasses pour être utilisées localement. 
Trois types de végétaux sont considérés : les végétaux ligneux (saules, aulnes…) ; les végétaux lignocellulosiques (miscanthus, chanvre…) ; les végétaux herbacés (Brassicacea, Poacea, Fabacea)   
New-C-Land a pour objectifs :
-	d’identifier les terres marginales (les sites abandonnés, à faible productivité, contaminés…comme les zones inondables, les champs captant, les zones anti-érosive (surface &gt; à 1 ha, qui peut être également en linéaire…)  avec visite de terrain (examen pédologique…),
-	d’identifier les utilisateurs de la biomasse afin d’encourager le développement de chaînes de valeur industrielles (rencontre des acteurs, des producteurs…),
-	d’apporter un outil cartographique et d’aide à la décision
-	de tester les filières de valorisation identifiées grâce à l’outil d’aide à la décision in situ sur pilotes et à l’échelle industrielle  gisement de matière pour le process industriel, l’atteinte d’une masse critique dans la production permettant l’approvisionnement d’une filière,…
Il y a également un travail d’identification des lieux de stockage (par exemple reconversion des hangars dans des friches…)
L’ISA travaille en partenariat avec la chambre d’agriculture, la DRAAF, et INERIS. L’objectif est également la mise en réseau des acteurs : partager les retours d’expériences…jusqu’à des conseils au gestionnaire de site pour une filière naissante. 
La participation du territoire à ce projet n’entraine aucune dépense. 
Il permet de répondre aux enjeux du territoire en, matière de :
-	de friche et de reconversion de friche  enjeux SCoT. Le travail commencerait dès les ateliers du foncier.
-	de production d’énergie, de matière non-alimentaire en circuits courts et de stockage de carbone 
-	favoriser l’émergence et le développement de filière économique sur le territoire.</t>
  </si>
  <si>
    <t>identifier les terres marginales (les sites abandonnés, à faible productivité, contaminés…comme les zones inondables, les champs captant, les zones anti-érosive (surface &gt; à 1 ha, qui peut être également en linéaire…)  avec visite de terrain (examen pédologique…) ; identifier les utilisateurs de la biomasse afin d’encourager le développement de chaînes de valeur industrielles (rencontre des acteurs, des producteurs…) ; apporter un outil cartographique et d’aide à la décision ; tester les filières de valorisation identifiées grâce à l’outil d’aide à la décision in situ sur pilotes et à l’échelle industrielle  gisement de matière pour le process industriel, l’atteinte d’une masse critique dans la production permettant l’approvisionnement d’une filière,…</t>
  </si>
  <si>
    <t>Directeur de l'Environnement / Directrice de la Stratégie territoriale</t>
  </si>
  <si>
    <t>Accompagner la structuration
de filières locales et de circuits
courts</t>
  </si>
  <si>
    <t>PAT</t>
  </si>
  <si>
    <t>PAB</t>
  </si>
  <si>
    <t>Habitants</t>
  </si>
  <si>
    <t>Mairies</t>
  </si>
  <si>
    <t>Habitants,
agriculteurs</t>
  </si>
  <si>
    <t>Créer une épicerie solidaire</t>
  </si>
  <si>
    <t>CCPS/Solesmes</t>
  </si>
  <si>
    <t>Répondre aux enjeux de
précarité alimentaire en
proposant des produits
sains, locaux, et en
accompagnant les usages</t>
  </si>
  <si>
    <t>La précarité alimentaire est un enjeu d'autant plus prégnant que la crise sanitaire que nous vivons s'accompagne d'une crise sociale sans précédent. Mais
l'urgence alimentaire ne doit pas signifier alimentation de mauvaise qualité bien au contraire : il faut accompagner les ménages les plus en difficulté à
réapprendre à manger sainement, et que bien manger n'est parfois pas plus cher. Il s'agit également d'un enjeu de santé publique !
La CCPS a pour projet de mettre en place une épicerie solidaire basée sur deux volets liés :
- Une épicerie basée dans la commune centre de Solesmes, servant également de locaux et entrepôts logistiques
- Une épicerie ambulante sur le territoire, dans une camionnette mobile.</t>
  </si>
  <si>
    <t>ANDES, CCAS des
communes, Restos
du coeur, St Vincent
de Paul, Banque
alimentaire,
carrefour des
solidarités</t>
  </si>
  <si>
    <t>Chargée de mission
développement durable, agricole et
alimentation
- Responsable de pôle
environnement et urbanisme
- Directeur Général des Services
- Responsable du pôle affaires
sociales
- Chargée de mission ZCLD</t>
  </si>
  <si>
    <t>En cours de validation politique</t>
  </si>
  <si>
    <t>En cours d'analyse (ANDES)</t>
  </si>
  <si>
    <t>Nombre de bénéficiaires,
Pourcentage des produits issus
du territoire (Solesmois,
Cambrésis, Région)</t>
  </si>
  <si>
    <t>Mise en place du projet,
Structuration des filières
d'approvisionnement
Sensibilisation et pédagogie
alimentaire</t>
  </si>
  <si>
    <t>CA2C, communes</t>
  </si>
  <si>
    <t>augmenter le commerce ambulant et la présence des commercants sur nos marchés</t>
  </si>
  <si>
    <t>CMA, CCI</t>
  </si>
  <si>
    <t>Adhesion de la communauté à l'EPF afin de faciliter la réhabilitation des espaces laissés par les friches industrielles</t>
  </si>
  <si>
    <t>EPF, CA2C, Communes</t>
  </si>
  <si>
    <t>Récupérer un maximum de surfaces afin de les remettre en espace nature, habitat ou autre</t>
  </si>
  <si>
    <t>Fréquence d'évènements de type coulées de boues</t>
  </si>
  <si>
    <t>Usagers</t>
  </si>
  <si>
    <t>Communes, Etablissements scolaires, Associations…</t>
  </si>
  <si>
    <t>ADEME, région Hauts-de-France, Cerdd, Adopta</t>
  </si>
  <si>
    <t>Par commune :
	Diagnostic : Au moins 2 jours (dépend de la surface à analyser)
	Sensibilisation élus : 1 journée de formation
	Sensibilisation des habitants : organisation 1 à 2 évènements dans l'année
		→ coût par Commune : 1800 €
Pour le territoire :
	Point référent : 1 jour par mois
	Article dans le lettre du Pays du Cambrésis : 1fois/3 mois
		- coût par mois : 400 €</t>
  </si>
  <si>
    <t>Pays, EPCI, Communes</t>
  </si>
  <si>
    <t>Engager une politique de renaturation de sa commune afin d’améliorer la fonctionnalité de ces espaces dans la trame verte et bleue et, d’adapter les plantations à une gestion économe des ressources (notamment en eau)
Agir en faveur de la biodiversité et la lutte contre le changement climatique
Répondre aux objectifs de stockage de carbone, réduire l'imperméabilisation des sols</t>
  </si>
  <si>
    <t>La commune, l’établissement souhaite aménager ses espaces publics en milieu urbain : 
-	par la restauration d’espaces de biodiversité, 
-	en créant des espaces de qualité en terme écologique passant par des moyens de gestion respectueux de cette biodiversité et du changement climatique (des essences locales et diversifiées, en passant par l’opération Plantons le décor, une gestion sans usage de produits phytosanitaires, des besoins faibles en eau),  
-	en développant une trame verte urbaine fonctionnelle entre les différents espaces de nature dans la commune, entre la commune et les milieux naturels extérieurs.</t>
  </si>
  <si>
    <t>Usagers, habitants</t>
  </si>
  <si>
    <t>Pays, Département, Région, ENRx, PLD….</t>
  </si>
  <si>
    <t>Technicien/responsables des espaces verts, chargé.e de mission plantations et chargé de misison Plan climat du Pays</t>
  </si>
  <si>
    <t>COT TRI, TVB, SCoT,…</t>
  </si>
  <si>
    <t>1 à 3 milliosn d'euros</t>
  </si>
  <si>
    <t>Accompagner les projets de plantations, de revégétailisation des centres bourgs</t>
  </si>
  <si>
    <t>Renaturer les espaces communautaires</t>
  </si>
  <si>
    <t>Préserver la biodiversité
stocker le carbone</t>
  </si>
  <si>
    <t>Selon le PPI, la réalisation d'aménagements paysagers est prévue sur les espaces communautaires
La réalisation d'aménagements paysagers dans des secteurs recensés comme propices à la biodiversité permettra de favoriser son maintien dans des corridors biologiques faisant le lien entre plusieurs espaces de biodiversité
Il s'agit de :
1. recenser les propriétés de la CAC situés sur des corridors biologiques
2.Chiffrer des interventions nécessaires à la restauration d'habitat (rreconstitution de ripisylve, de maillage bocager)
3. réaliser les travaux</t>
  </si>
  <si>
    <t>Population</t>
  </si>
  <si>
    <t>Directeur de l'Environnement et du Développement Durable</t>
  </si>
  <si>
    <t>Indicateurs biologiques (diversité, abondance)</t>
  </si>
  <si>
    <t>Développer l'opération Plantons le décor</t>
  </si>
  <si>
    <t>nombre d'acteurs, nombre d'arbres, liénaires/surfaces plantés</t>
  </si>
  <si>
    <t>collectivités, associations</t>
  </si>
  <si>
    <t>Développer les projets "Nature en chemin"</t>
  </si>
  <si>
    <t>Région, Pays</t>
  </si>
  <si>
    <t>chargé de misison ENRx, chargé.e de mission Pays</t>
  </si>
  <si>
    <t>COT TRI, TVB, PLD</t>
  </si>
  <si>
    <t xml:space="preserve">La Région Hauts-de-France relance l'appel à projets "La nature en chemins" pour restaurer la biodiversité des chemins ruraux qui peuvent être des refuges pour la faune et la flore de notre région.
Les chemins de nos campagnes sont des corridors écologiques indispensables pour notre biodiversité mais ils sont également de plus en plus menacés par la dégradation, voir la disparition de ces espaces.
La Région Hauts-de-France souhaite pérenniser et maintenir ces espaces en accompagnant les collectivités locales et les associations qui s’engagent dans la reconquête et la préservation de ces chemins.
 Qui ?
Les communes, communautés de communes ou groupements de communes peuvent répondre à cet appel à projet, de même que les associations en partenariat avec une collectivité.
 Quels types de projets ?
Le soutien porte sur des actions de plantation (haies ou arbres fruitiers) et d’ensemencement de bandes herbacées, particulièrement utiles à la biodiversité, sur les chemins ruraux, voies communales ou communautaires. L’ensemble du territoire des Hauts-de-France est concerné.
La Région privilégiera les actions développées à l’échelle d’une intercommunalité qui aura plus d’impacts positifs sur la biodiversité, toutefois les projets ponctuels, sur un périmètre réduit, restent éligibles.
 Quel financement ?
L’aide est plafonnée à hauteur de 50% des dépenses prévisionnelles subventionnables.
Les dépenses seront considérées en HT pour les collectivités et les groupements, et en TTC pour les associations.
Les maitres d’ouvrages devront participer au minimum à 30% du projets.
Le projet peut subventionner les fournitures : matériel végétal, protection du sol et des plants, tuteurs et jalons, les prestations de plantation et de préparation éventuelle du sol et la conception et installation d'une information des usagers sur les aménagements réalisés.
 Quel objectif ?
En outre, il est attendu un linéaire de plantation sur une part significative de la totalité de la surface aménagée..  </t>
  </si>
  <si>
    <t>Favoriser la biodiversité ordinaire et conserver/restaurer/reconquérir la trame écologique que constituent les chemins ruraux et/ou des voies communales et intercommunales, ainsi que les délaissés adjacents, mais aussi les mares, par le biais de :
Plantation de haies,
Plantation d'arbres (fruitiers ou non),
Création ou restauration de mares.</t>
  </si>
  <si>
    <t>linéaire de plantation sur une part significative de la totalité de la surface aménagée</t>
  </si>
  <si>
    <t xml:space="preserve">Accompagner les entreprises textiles dans une démarche d'approvisionnement en circuits courts  </t>
  </si>
  <si>
    <t>~ 60 entreprises fabrication textile sur le Cambrésis</t>
  </si>
  <si>
    <t xml:space="preserve">Travail/animation sur la filière textile : 15 acteurs engagés dans un projet/une démarche d’approvisionnement en circuits courts. Lien avec la filière Lin  </t>
  </si>
  <si>
    <t>CMA, CCI, Coopérative lin…</t>
  </si>
  <si>
    <t>chargée de mission Plan climat</t>
  </si>
  <si>
    <t>LEADER, FISAC</t>
  </si>
  <si>
    <t>voir enveloppe COT TRI</t>
  </si>
  <si>
    <t>1 millions d'euros</t>
  </si>
  <si>
    <t>Définir une stratégie visant de nouveaux modes de production et consommation plus responsables</t>
  </si>
  <si>
    <t>Nombre d’acteurs engagés dans un projet</t>
  </si>
  <si>
    <t>Développer une offre de lieux propices à l'organisation du covoiturage</t>
  </si>
  <si>
    <t>La mobilité, tant par la route, que par les transports en commun ou les modes doux (piétons, cyclistes) est devenue une priorité pour chacun. Elle concerne tous les aspects de la vie quotidienne (travail, éducation, approvisionnement, loisirs, tourisme, etc.) et permet ainsi l’accès à l’éducation, à l’insertion sociale, le développement économique, tout en visant la préservation de l’environnement. Le rapprochement de la politique des infrastructures et de la politique de transport au travers la mobilité permet d’envisager le développement de ces politiques sous un angle unique, en intégrant l’ensemble de la chaîne de déplacement. Le covoiturage figure dans les schémas Mobilité du Département du Nord et du Pas-de-Calais, avec une vision cohérente et partagée des enjeux de cette pratique en plein essor. Actuellement, 17 aires de covoiturage ont été réalisées ou sont en cours de travaux, ce qui correspond à 730 places dédiées à la pratique du covoiturage. Des premiers comptages montrent déjà des taux d’occupation supérieurs à 50 %. C’est dans le cadre de la Convention 59/62 que les deux Départements ont décidé de poursuivre leurs actions et d’engager conjointement l’élaboration d’un Schéma Interdépartemental de Covoiturage, pour structurer la démarche.</t>
  </si>
  <si>
    <t>Unité territoriale</t>
  </si>
  <si>
    <t>2021-2025</t>
  </si>
  <si>
    <r>
      <t>700 k</t>
    </r>
    <r>
      <rPr>
        <sz val="14"/>
        <color theme="1"/>
        <rFont val="Calibri"/>
        <family val="2"/>
      </rPr>
      <t>€</t>
    </r>
  </si>
  <si>
    <t xml:space="preserve">nombre d'aires de co-voiturage </t>
  </si>
  <si>
    <t>Définition d'un plan Vélo sur le
Cambrésis</t>
  </si>
  <si>
    <t>Bilan du territoire et expression
des attentes des élus,
Suivi de l'étude et appui à sa
mise en oeuvre
Suivi opérationnel des
préconisations de travaux</t>
  </si>
  <si>
    <t xml:space="preserve">Réduire les émissions de CO2 
Réduire les déplacements émetteurs de GES 
Réduire les consommation d'énergie </t>
  </si>
  <si>
    <t>Le contrat de concession de services signé avec la société PLACE MOBILITES prévoit la mise à disposition de 25 vélos sur le parvis de la gare à destination des salariés/ étudiants arrivant par transport ferroviaire sur le bassin d'emploi de Cambrai et  destination de la population cambresienne</t>
  </si>
  <si>
    <t>Salariés / Etudiants / Population</t>
  </si>
  <si>
    <t>PLACE MOBILITES</t>
  </si>
  <si>
    <t>Directeur du Développement économique</t>
  </si>
  <si>
    <t>Contrat de concession de service</t>
  </si>
  <si>
    <t>réparti dans les lignes de charges du contrat de concession de services</t>
  </si>
  <si>
    <t>Taux d'utilisation des vélos en libre service</t>
  </si>
  <si>
    <t>L'ancienne ligne ferroviaire Cambrai-Epehy et les berges des canaux de Saint-Quentin et de l 'Escaut sont deux axes stratégiques quant au cyclotourisme permettant de mailler l'agglomeration entre ses bassins de population et les pôles d'activités ainsi qu'aux véloroutes de la Somme et de l'Escaut
Il s'agit désormais de relancer la négociation foncière avec la SNCF et les VNF sur la base d'une étude de faisabilité permettant de lister les contraintes relatives à la réalisation du futur aménagement.
Une fois la contrainte foncière levée, une maîtrise d'oeuvre sera désignée permettant ainsi de réaliser un marché de travaux qui fera l'objet d'une consultation au titre du code de la commande publique</t>
  </si>
  <si>
    <t>Population touristique et résidente</t>
  </si>
  <si>
    <t xml:space="preserve">SNCF/ Région Hauts de France / Département du Nord/Communes/ Comm de Comm de la Haute-Somme </t>
  </si>
  <si>
    <t>étude de faisabilité : 2021</t>
  </si>
  <si>
    <t>Schéma Directeur vélos</t>
  </si>
  <si>
    <t>Etat d'avancement du projet / Km d'aménagements cyclalbles réalisés</t>
  </si>
  <si>
    <r>
      <t>50 k</t>
    </r>
    <r>
      <rPr>
        <sz val="14"/>
        <color theme="1"/>
        <rFont val="Calibri"/>
        <family val="2"/>
      </rPr>
      <t>€</t>
    </r>
  </si>
  <si>
    <t xml:space="preserve">dans le cadre de New-C-Land </t>
  </si>
  <si>
    <t>surface (ha), production (tonnage), valorisation (chaudière, filière…)</t>
  </si>
  <si>
    <t xml:space="preserve">Communes (Awoingt, Escaudoeuvres, Masnières, Raillencourt Ste Olle) / Etablissements scolaires (Cité Paul Duez, Collèges du Département : Jacques Prévert à Masnières, Lamartine à Cambrai…) </t>
  </si>
  <si>
    <t>Un Plan de déplacement établissement scolaire (PDES) est un outil de connaissance et d’action qui vise à encourager le recours aux modes doux pour les déplacements domicile-collège et pour les déplacements internes à la vie scolaire.
On entend par modes doux toutes les alternatives à la voiture individuelle : marche, vélo, trottinette, transports en commun, covoiturage, …  
Un PDES, c’est :
-	Un diagnostic de mobilité basé sur les habitudes de déplacements des élèves et l’accessibilité des abords du collège
-	Un plan d’actions pour diminuer le trafic automobile quotidien de transit et encourager une mobilité douce  (actions de sensibilisation et aménagements)
- schéma d’action pour un plan de mobilité scolaire : identifier des chemins sécurisés pour inciter les écoliers à venir à pied ou à vélo plutôt que d’utiliser la voiture</t>
  </si>
  <si>
    <t>Elèves, enseignants, usagers, parents</t>
  </si>
  <si>
    <t>Pays, EcoCO2, CPIE, CREM…</t>
  </si>
  <si>
    <t>Animateur CPIE, chargé.e de mission Pays</t>
  </si>
  <si>
    <t>SDV, PCAET, COT TRI</t>
  </si>
  <si>
    <t>quantitatifs : le bilan des émissions de CO2et de polluants liées aux déplacements de l’établissement scolaire ;  qualitatifs : le comportements des enfants et la perception de l’environnement sonore, via un questionnaire à différents moments de l’année scolaire</t>
  </si>
  <si>
    <r>
      <t>150 k</t>
    </r>
    <r>
      <rPr>
        <sz val="14"/>
        <color theme="1"/>
        <rFont val="Calibri"/>
        <family val="2"/>
      </rPr>
      <t>€</t>
    </r>
  </si>
  <si>
    <t>Reconvertir l'ancienne voie ferrée Cambrai-Epehy et les berges des canaux de l'Escaut et de Saint-Quentin (trames verte et bleue) en voies cyclable et piétonne</t>
  </si>
  <si>
    <t>Mettre en place un dispositif de location vélos libre-service</t>
  </si>
  <si>
    <t>Permettre une mise à disposition d'abris vélos sécurisés (Alvéole 2)</t>
  </si>
  <si>
    <t xml:space="preserve">EPCI, communes, établissements scolaires </t>
  </si>
  <si>
    <t xml:space="preserve">Développer les emplacements de stationnement vélo, sensibiliser et accompagner les usagers à l’écomobilité, et au « savoir rouler »   </t>
  </si>
  <si>
    <t>Le programme Alvéole, porté par la Fédération française des Usagers de la Bicyclette (FUB) et le bureau d'études ROZO, aide les bailleurs sociaux et les collectivités à faire financer le déploiement de stationnements vélos.
Le dispositif Alvéole est un programme de subventions qui, grâce au mécanisme des certificats d’économie d’énergie, permet de promouvoir et de développer des solutions sur la mobilité à vélo, dans le but d’accompagner les changements comportementaux. Concrètement, cela consiste à subventionner l’installation et la pose d’équipements liés à la circulation cyclable afin d’augmenter le nombre de stationnement vélo sécurisés sur la voie publique. 
Le programme Alvéole est un dispositif CEE (Certificat d'Economie d'Energie) du Ministère de la Transition Ecologique et Solidaire.
Le dispositif Alvéole qui soutient le déploiement de l’écomobilité concerne plusieurs acteurs de la vie sociétale :
• Les collectivités
• Les bailleurs sociaux
• Tous les établissements publics
• Les acteurs privés à vocation du service public
• Les acteurs privés à vocation d’enseignement</t>
  </si>
  <si>
    <t>Usagers, entreprises, établissements scolaires,…</t>
  </si>
  <si>
    <t>ADAV, CREM…</t>
  </si>
  <si>
    <t>techniciens</t>
  </si>
  <si>
    <t>SDV, PCAET, PDES, MOBY</t>
  </si>
  <si>
    <t>Abris vélos sécurisés	Jusqu'à 2000 € HT / support vélo
Supports vélo libre d’accès et couvert en extérieur	Jusqu'à 700 € HT / support vélo
Attaches vélos dans un local existant et couvert	Jusqu'à 200 € HT / support vélo</t>
  </si>
  <si>
    <t>nombre d'abris installés, nombre de communes / d'établissements concernés</t>
  </si>
  <si>
    <t>Structurer l'autorité
organisatrice de la mobilité à
l'échelle du Cambrésis</t>
  </si>
  <si>
    <t>Structurer l'offre de
mobilités sur le territoire
et la mettre en oeuvre à
l'échelle la plus pertinente
possible</t>
  </si>
  <si>
    <t>La loi d'Orientation des Mobilités (loi LOM), vient préciser les contours de la compétence mobilités, avec plusieurs échéances pour les communautés de
communes :
- La CCPS devra se prononcer sur son souhait de prendre la compétence au plus tard le 31 mars 2021
- Les 15 communes auront ensuite jusqu'au 30/06/2021 pour notifier de leur accord sur la prise de cette compétence
- A compter du 1er juillet, la CCPS devra délibérer pour préciser les missions sur lesquelles elle souhaite intervenir en direct et les missions sur lesquelles
elle souhaite que la Région maintienne son action. Le calendrier en cas d'exercice directe de la compétence par la CCPS en lien avec la Région n'est pas
cadré réglementairement car la Région continue a exercer la compétence sur les missions/contrats sur lesquelles elles intervenaient antérieurement
(seulement des lignes traversantes pour notre territoire)
En parallèle, une réflexion est en cours sur l'opportunité de création d'un Syndicat Mixte à l'échelle de l'arrondissement, réflexion portée par le Pays du
Cambrésis. La CCPS devra participer à cette réflexion, en sachant qu'en cas d'adhésion audit Syndicat, l'intégralité de la compétence Mobilité devra être
exercée par ce Syndicat pour la CCPS (plus de possibilité de gestion des missions "à la carte" entre Région et CC)</t>
  </si>
  <si>
    <t>Elus au niveau de
l'arrondissement</t>
  </si>
  <si>
    <t>Pays, Région</t>
  </si>
  <si>
    <t>Directeur général des services
- Juriste</t>
  </si>
  <si>
    <t>En cas de recours à un AMO, il
sera porté par le Pays du
Cambrésis</t>
  </si>
  <si>
    <t>A définir dans le cadre d'une
étude d'opportunité portée par
le Pays</t>
  </si>
  <si>
    <t>Participation à l'étude de
faisabilité, mise en oeuvre
opérationnelle en fonction des
résultats préconisés</t>
  </si>
  <si>
    <t>La diminution du nombre de véhicule en circulation constitue un levier d'action essentiel à la baisse des émissions du secteur des transports routiers. En effet, cette mesure permet de réduire non seulement les émissions liées à la combustion de carburant, mais aussi de diminuer les impacts liés  à l'usure et à la remise en suspension de particules.
Afin de remédier à ces nuisances environnementales, la CAC propose la mise en place d'un point d'accès à différentes mobilités : vélo, bus et train (par son positionnement sur le parvis de la Gare)</t>
  </si>
  <si>
    <t>Etat d'avancement du projet / fréquentation du site</t>
  </si>
  <si>
    <t>Mettre en œuvre la maison de la mobilité</t>
  </si>
  <si>
    <t>Améliorer le parc de véhicules destinés au transport public par bus urbain et interurbain</t>
  </si>
  <si>
    <t>le Contrat de concession de services signé avec la société PLACE MOBILITES prévoit le renouvellement du parc dédié au service public de transport avec des optimisations de consommation de gaz et l'acquisition de 4 navettes électriques</t>
  </si>
  <si>
    <t xml:space="preserve">usagers </t>
  </si>
  <si>
    <t>taux de renouvellement</t>
  </si>
  <si>
    <t>Massifier la rénovation des logements privés, 2021-2023 : réduire de 50 Gwh les consommations</t>
  </si>
  <si>
    <r>
      <t>900 k</t>
    </r>
    <r>
      <rPr>
        <sz val="14"/>
        <color theme="1"/>
        <rFont val="Calibri"/>
        <family val="2"/>
      </rPr>
      <t>€</t>
    </r>
  </si>
  <si>
    <t>2022-2024</t>
  </si>
  <si>
    <r>
      <t>300 k</t>
    </r>
    <r>
      <rPr>
        <sz val="14"/>
        <color theme="1"/>
        <rFont val="Calibri"/>
        <family val="2"/>
      </rPr>
      <t>€</t>
    </r>
  </si>
  <si>
    <t>Inciter à la rénovation
énergétique au travers d'un
guichet unique de l'habitat
(GUH)</t>
  </si>
  <si>
    <t>Pays, Région, Régie
du SPEE, Inhari, ADIL</t>
  </si>
  <si>
    <t>Responsable de pôle
environnement et urbanisme
- Chargée de mission habitat</t>
  </si>
  <si>
    <t>Lien avec la reconquête de la
trame bâtie</t>
  </si>
  <si>
    <t>Mettre en oeuvre une Opération programmée de l'Amélioration de l'Habitat</t>
  </si>
  <si>
    <t>Favoriser les parcours
résidentiels en réservant une
part à l'accession sociale</t>
  </si>
  <si>
    <t>Promouvoir la mixité
sociale et l'accès à
l'accession pour des
ménages modestes</t>
  </si>
  <si>
    <t>La CCPS a été retenue en 2018 à un appel à projet porté par la Région visant à promouvoir la mise en oeuvre de dispositifs expérimentaux et innovants
d’accession sociale et/ou abordable à la propriété en Hauts-de-France.
Le choix de la CCPS de répondre à cet appel à projet s’inscrit dans la droite ligne des objectifs fixés par le volet « Habitat » de notre PLU intercommunal
(aussi appelé programme local de l'habitat - PLH) et plus particulièrement son action 4 « Relancer la production aidée dans les centralités (logements
locatifs sociaux, produits de location-accession) afin de favoriser les parcours résidentiels ». Le projet ainsi monté vise un double objectif :
-d’une part, diversifier l’offre de logements par la création de nouveaux partenariats avec les opérateurs de logements en accession sociale (bailleurs
sociaux) ;
-d’autre part, engager des opérations démonstratives et pédagogiques en faveur des élus communaux et communautaires en matière de développement de
l’offre de logements, et plus particulièrement en matière de produits en accession abordable.
Le projet concerne 8 logements T3 (70m²) ou T4 (82m²), qualitatifs, économes en énergie, exemplaires en matière de traitement des eaux (infiltration à la
parcelle) et d’insertion paysagère. Les bénéficiaires devront être primo-accédant (personnes n’ayant pas été propriétaires de leur résidence principale
depuis 2 ans, à la signature de l’acte de vente du logement), de préférence familial, jeunes actifs, ayant un plafond de ressources niveau PSLA en zone 3.</t>
  </si>
  <si>
    <t>Partenord,
Mairie</t>
  </si>
  <si>
    <t>Le choix des bénéficiaires devra
être opéré avant le 31 décembre
2020.
L'intégralité des travaux devra
être réalisée de façon à ce que la
transmission des pièces
administratives soient terminée
au plus tard le 30/06/2024</t>
  </si>
  <si>
    <t>Intégré dans le cadre du volet
habitat du PLUi</t>
  </si>
  <si>
    <t>160 000€ dont 80 k€ de la
Région, 40k€ des communes
concernées et 40 k€ de la CCPS</t>
  </si>
  <si>
    <t>Nombre de logements construits
en accession sociale
Nombre de ménages ayant
converti la location en accession
après 1, 2, 3 et 4 ans
Nombre de bénéficiaires n'ayant
pas converti en accession</t>
  </si>
  <si>
    <t>Accompagnement de la
commune hôte,
Suivi de l'instruction du dossier
par le bailleur et l'opérateur
(projet en maitrise d'ouvrage
directe de Partenord)
Sélection des bénéficiaires</t>
  </si>
  <si>
    <t>Prévu dans le cadre du PLH, soit
d'ici fin 2022</t>
  </si>
  <si>
    <t>Accompagnement de la
commune hôte,
Suivi de l'instruction du dossier
et du projet dans son ensemble</t>
  </si>
  <si>
    <t>Lutter contre l’indécence et
l’insalubrité des logements</t>
  </si>
  <si>
    <t>Assurer l'exercice du
pouvoir de police dans des
conditions opérationnelles
satisfaisantes</t>
  </si>
  <si>
    <t>Suite aux élections municipales et intercommunales de 2020, les maires ont été appelés à se prononcer quant à l'exercice du pouvoir de police "habitat" et
leur souhait de l'exercer en direct ou de le laisser au Président de la CCPS.
Dans les faits, malgré un exercice de pouvoir par le Président depuis 2014, la CCPS ne dispose pas en propre des moyens humains ni matériels de ces
missions. A court terme, il est donc essentiel de structurer ces interventions en lien entre communes (proximité de terrain et rapidité d'intervention) et la
CCPS (disposant de la compétence habitat), et travers :
- d'une organisation humaine robuste, formée et assermentée. A ce titre, des formations avec le Pays, la CA2C et l'ARS sont prévues à destination des élus
en début de mandat
-d'une sécurisation juridique de ce schéma opérationnel (arrêtés, conventions, mises à dispositions de personnel, etc.)
A moyen terme, il sera nécessaire de mettre en place une participation active de la CCPS au sein des instances représentatives (PDALHPD, CIS), de
développer un réel lien avec les bailleurs locaux afin d'appuyer pour une offre de logements sociaux plus conséquente (4% en 2020) et d'envisager la mise
en place du permis de louer, identifiée comme levier d'action dans le cadre du PLH.</t>
  </si>
  <si>
    <t>Mairies, Pays, CA2C,
Département,
DDTM, ARS, CCAS</t>
  </si>
  <si>
    <t>Structuration de l'organisation
en 2021</t>
  </si>
  <si>
    <t>Pas de budget à proprement
parler si ce n'est le recrutement
d'un(e) chargé(e) de mission
Habitat (et sa formation)</t>
  </si>
  <si>
    <t>Nombre de communes pour
lequel le pouvoir de police est
exercé en propre
Nombre de dossiers traités</t>
  </si>
  <si>
    <t>Structuration d'une organisation
territoriale en lien avec les
communes,
Formation et ass</t>
  </si>
  <si>
    <t>Entreprises, communes, habitants</t>
  </si>
  <si>
    <t>Pays, CD2E</t>
  </si>
  <si>
    <t>Technicien/responsable entreprise, chargé.e de mission Pays</t>
  </si>
  <si>
    <t>COT TRI, COT ENR</t>
  </si>
  <si>
    <t>Etude d'opportunité de mise en
place d'un réseau de chaleur
urbain (RCU) à Solesmes</t>
  </si>
  <si>
    <t>Solesmes / CCPS</t>
  </si>
  <si>
    <t>Profiter du
réaménagement du centre
bourg pour mutualiser la
production de chaleur</t>
  </si>
  <si>
    <t>Le projet d'aménagement du centre bourg de Solesmes prévoit des travaux ambitieux sur voiries, la création de logements sociaux ou non, la création
d'espaces de coworking, la réhabilitation de l'ancienne Banque de France, etc. Intégrer à ce projet la création d'un réseau de chaleur urbain (RCU), c'est en
faire un projet écologiquement vertueux, avec un potentiel biomasse assuré par la proximité de l'Avesnois.</t>
  </si>
  <si>
    <t>Habitants, élus</t>
  </si>
  <si>
    <t>NordSEM, Pays,
ADEME, Fonds
Chaleur</t>
  </si>
  <si>
    <t>Responsable de pôle
environnement et urbanisme
- Chargée de mission
environnement du Pays
- Porteur de projet NordSEM</t>
  </si>
  <si>
    <t>Lancement de l'étude de
préfaisabilité 1er semestre 2021</t>
  </si>
  <si>
    <t>Plan EnR</t>
  </si>
  <si>
    <t>AMO de l'ordre de 12 k€ pour la
préfaisabilité</t>
  </si>
  <si>
    <t>Nombre de logements/bâtiments
raccordés</t>
  </si>
  <si>
    <t>Suivi de projet</t>
  </si>
  <si>
    <t>Envisager le potentiel de
géothermie</t>
  </si>
  <si>
    <t>Etudier un potentiel de
production d'énergie
renouvelable</t>
  </si>
  <si>
    <t>S'il est estimé que le potentiel géothermique du Cambrésis est important, il s'agirait de mener une étude plus approfondie sur le territoire du Solesmois
pour en valider ou non la faisabilité, et la mettre en regard des besoins du territoire.</t>
  </si>
  <si>
    <t>Elus</t>
  </si>
  <si>
    <t>Pays, ADEME</t>
  </si>
  <si>
    <t>Responsable de pôle
environnement et urbanisme
- Chargée de mission
environnement du Pays</t>
  </si>
  <si>
    <t>Pas de calendrier défini à ce
stade</t>
  </si>
  <si>
    <t>Montant de l'étude préopérationnelle
à définir en
fonction du besoin</t>
  </si>
  <si>
    <t>Potentiel de production</t>
  </si>
  <si>
    <t>Projet  d'un réseau de chaleur : récupération énergie fatale + EnR</t>
  </si>
  <si>
    <t>Masnières</t>
  </si>
  <si>
    <t xml:space="preserve">La commune de Masnières engage un travail de résorption de ces friches industrielles, lié à la révision du plan local d’urbanisme (PLU) et à la reconquête d’un foncier disponible en épargnant l’espace agricole. Le travail de reconversion de ces friches permet à la commune d’engager une nouvelle réflexion sur l’armature urbaine, avec de nouvelles perspectives en matière de mobilité douce, de trame verte mais surtout de densification urbaine. En parallèle, la commune souhaite engager une démarche vertueuse d’efficience énergétique sur l’ensemble de la commune en étudiant la possibilité de l’implantation d’un réseau de chaleur pour répondre aux besoins de chaleur des bâtiments publics/privés : bâtiments municipaux, bâtiments départementaux, écoles (restructuration), futurs quartiers la collectivité ; mais aussi des entreprises installées sur la commune : les Verreries de Masnières, la Z.A. « les hauts de Masnières ». </t>
  </si>
  <si>
    <t>Commune, Entreprises, Usagers, Habitants</t>
  </si>
  <si>
    <t>Entreprise Stoelzle, ADEME, Région, Pays, SIDEC</t>
  </si>
  <si>
    <t>gestion directe (régie ou marché globale de performance) ou indirecte (délégation, concesssion)</t>
  </si>
  <si>
    <t>AMO EnR, COT EnR</t>
  </si>
  <si>
    <t>~ 1 million d'euros</t>
  </si>
  <si>
    <t>Réduction des GES	Teq CO2	
Production par type d'EnR en autoconsommation	MWh	
Réduction consommation énergétique	     KWh</t>
  </si>
  <si>
    <t>Réaliser des études préalables Réseau de chaleur et de froid existant</t>
  </si>
  <si>
    <t>•	Donner aux élus un vision globale et les clés d'analyse de leur territoire
•	Reprise en main de la question de la transition énergétiques par les pouvoirs publics locaux
•	Faciliter le déploiement des solutions réseaux de chaleur</t>
  </si>
  <si>
    <t>•	Mobilisation/sensibilsation/concertation élus mais aussi bailleurs, industriels, ...
•	connaissance du territoire en termes de consommations de chaleur et de sources d'EnR mobilisables
•	1ère analyse du territoire quant à la pertinence de RC en cours/à venir
•	Sources d'Enr : analyse du territoire (PCAET ?) chaleur fatale (Masnière), potentiel de géothermie profonde (source AFPG et projet en cours), potentiel solaire (16/20 analyse Newheat), bois énergie
•	Secteurs : agglo. de Cambrai, la ville de Caudry, Solesmes... 
•	Etude de faisabilité pour un réseau de chaleur sur chaleur fatale en cours
•	Proposition de BE pour campagne d'étude d'opportunité
•	Solesmes souhaite se lancer
•	Objectif : lancer les études préalables (opportunité/faisaibilité/mise en place) pour des projets pertinents
•	Prochains échanges début 2021 - Programmation par Pays du Cambraisis</t>
  </si>
  <si>
    <t xml:space="preserve">Communes "pôle", entreprises,…. </t>
  </si>
  <si>
    <t>AMORCE, ADEME</t>
  </si>
  <si>
    <t>Chargé de mission, AMO</t>
  </si>
  <si>
    <t>animation / 1 poste</t>
  </si>
  <si>
    <t xml:space="preserve">nombre de projets/communes accompagnés, </t>
  </si>
  <si>
    <t>CA2C, Ville de Caudry</t>
  </si>
  <si>
    <t xml:space="preserve">Etude d'opportunité de mise en place de réseau de chaleur (RDC) à Caudry </t>
  </si>
  <si>
    <t xml:space="preserve">Développer la biomasse, développer la production d'EnR pour alimenter un secteur de Caudry </t>
  </si>
  <si>
    <t xml:space="preserve">ISA, CA, Pays, Région, ADEME,... </t>
  </si>
  <si>
    <t>Déployer le réseau de bornes de recharge pour véhicules électriques</t>
  </si>
  <si>
    <t>Adapter la localisation et la typologie  des bornes électriques en fonction des usages</t>
  </si>
  <si>
    <t>la CAC a mis en œuvre 10 bornes de recharge de véhcules électriques sur la Ville de Cambrai. Il s'agit dorénavant d'en installer 10 autres par an pendant 5 ans
méthodologie :
1. définition des critères de localisation
2. choix des sites en fonction des critères de localisation
3. réalisation et exécution du marché de travaux</t>
  </si>
  <si>
    <t>Usagers de véhicules électriques</t>
  </si>
  <si>
    <t>Directeur de l'Environnement
Directeur des Services Techniques</t>
  </si>
  <si>
    <t>Nombre de bornes électrique et taux d'usage</t>
  </si>
  <si>
    <t>Accompagner les projets de turbinage prévus sur l'Escaut</t>
  </si>
  <si>
    <t>Accompagner à la réalisation des unités de production électrique projetés sur les bras de décharge de l'Escaut</t>
  </si>
  <si>
    <t>VNF a lancé un appel à projet quant à la réalisation de trois centrales hydroélectriques sur les barrages de Thun, Erre et Iwuy
le porteur de projet est le groupement SICAE/SEM ENERGIES HAUTS DE France qui prévoit la mise en place de ces équipements en 2022 pour une production locale de 1 222 MW/an</t>
  </si>
  <si>
    <t>Habitants des communes concernées</t>
  </si>
  <si>
    <t>VNF/SICAE/SEM ENERGIES</t>
  </si>
  <si>
    <t>Chiffrage en cours</t>
  </si>
  <si>
    <t>production énergie renouvelable</t>
  </si>
  <si>
    <t>Accompagner et encadrer le
développement éolien</t>
  </si>
  <si>
    <t>CCPS / Pays</t>
  </si>
  <si>
    <t>Mise en oeuvre du
programme ambitieux de
développement des ENR,
faire aboutir des projets
rentables pour le territoire</t>
  </si>
  <si>
    <t>Dès 2018, la CCPS s’est impliquée dans un programme ambitieux de transition écologique, appuyé sur plusieurs axes :
• Rationaliser le développement éolien avec 40 éoliennes au maximum sur le territoire,
• Financer la transition énergétique et écologique, en réinvestissant les recettes générées par les projets éoliens dans des actions en faveur d’autres
énergies renouvelables, de rénovation thermique, alimentation durable, etc.
• Une dynamique de mutualisation dès lors que c’est possible (fiscalité, foncier)
Des projets au long cours, qui avancent :
- Avec JPEE, suite à la création de la SPV en mars 2020 et à l'obtention de l'arrêté unique d'exploitation, il s'agit de finaliser le tarif auprès de la CRE, le
raccordement, les droits réels sur le foncier et le financement de l'opération. Sur ce dernier point, la CCPS doit se prononcer sur le pourcentage de parts
qu'elle souhaite conserver à long terme dans la société. La CCPS doit également participer aux instances décisionnelles de la société (conseil
d'administration, comité stratégique), et y porter la voix du territoire.
- avec Valeco pour deux nouveaux sites : un site au nord du territoire, entre les communes de Bermerain et Sepmeries (commune n’appartenant pas à la
CCPS mais avec laquelle il s'agit de formaliser à court terme un partenariat) et un site à l’est du territoire, entre Vertain, Escarmain et Bermerain. Les
démarches de sécurisation du foncier ont commencé sur ces deux sites. Les prochaines missions à porter par la CCPS sont un accompagnement à la
concertation locale et à l'acceptation du public, et la formalisation du protocole d'accord dans les statuts et le pacte d'actionnaire de la société.
En sus, il s'agit pour la CCPS de travailler avec WPD, développeur sur la commune de Saulzoir dont le projet est inclut dans le plan ENR de la CCPS et qui
propose un accompagnement sur des projets de transitions écologique (mécénat); et de faire appliquer son plan ENR en limitant le développement éolien
au delà des projets suscités.</t>
  </si>
  <si>
    <t>Habitants, maires</t>
  </si>
  <si>
    <t>Développeurs,
préfecture, DREAL,
CDNPS</t>
  </si>
  <si>
    <t>Responsable de pôle
environnement et urbanisme
- Juriste</t>
  </si>
  <si>
    <t>Accompagnement foncier
Valeco 2021 (dont
positionnement des conseils
municipaux)
- Concertation Valeco 2021-2022
- Avenant au protocole Valeco et
convention Sepmeries 1er
trimestre 2021
- Statuts et pacte Valeco fin 2021
au plus tard
- 2 CS et un CA par an avec JPEE
- Décisions relatives au
financement JPEE 1er semestre
2021</t>
  </si>
  <si>
    <t>AMO d'accompagnement des
projets d’énergies
renouvelables sur le Cambrésis
Projet de méthanisation
concerté</t>
  </si>
  <si>
    <t>AMO porté par le Pays du
Cambrésis : 40 450 € HT
Retombées potentielles pour le
territoire de 300 k€/MW au
prorata de la détention des
actions pour tout projet
autorisé et purgé de tout
recours</t>
  </si>
  <si>
    <t>Nombre de projets éoliens
autorisés / construits
Nombre de MW autorisés /
construits</t>
  </si>
  <si>
    <t>Concertation,
Réunions publiques et
présentations en conseils
municipaux
Modélisation financière
Négociation, formalisation et
sécurisation juridique
Gouvernance et participation aux
instances décisionnelles
Sensibilisation des parties
prenantes (préfecture, DREAL,
etc.)</t>
  </si>
  <si>
    <t>Réaliser un cadastre solaire et
accompagner les projets en
autoconsommation</t>
  </si>
  <si>
    <t>Accompagner le
photovoltaïque,
sensibiliser et structurer
des collectifs locaux</t>
  </si>
  <si>
    <t>Dans le cadre du plan de relance et de la stratégie rev3, la Région et l'ADEME souhaitent accompagner le développement du photovoltaïque, et notamment
les projets de cadastre solaire (subventions à hauteur de 70%). Cette action se décline à 3 niveaux :
- Au niveau du Pays, niveau ciblé par l'ADEME et la Région, portage du cadastre solaire pour les communes de l'arrondissement qui le souhaitent. La
réalisation de ce cadastre sur la totalité des communes de la CCPS permettrait de définir une réelle stratégie photovoltaïque sur le territoire
communautaire.
- Au niveau de la CCPS, en lien avec le plan ENR et le PAB, animation d'ateliers pour sensibiliser élus, agriculteurs, citoyens, entreprises, etc. aux enjeux du
solaire. Ils seraient articulés autour des 4 sujets suivants :
o Qu’est-ce qu’un projet photovoltaïque ?
o Autoconsommation collective et structuration de collectifs locaux
o Quelle association /participation des citoyens ?
o Friches bâtiments agricoles, quels potentiel sur le territoire ?
- Au niveau de la commune de Solesmes, une convention a été signée avec le CD2E pour évaluer le potentiel de l'église, de la salle Carlier, de l'école
Suzanne Lannoy, et du Gymnase Delberghe. Cette démarche sera intégrée au projet de réaménagement du centre bourg porté par NordSEM. La
construction/rénovation de nombreux bâtiments publics sera l'occasion d'envisager l'autoconsommation collective.</t>
  </si>
  <si>
    <t>Elus, habitants,
agriculteurs,
entrepreneurs</t>
  </si>
  <si>
    <t>Pays, NordSEM,
CD2E, ADEME,
Région</t>
  </si>
  <si>
    <t>Recrutement AMO cadran
solaire 1er semestre 2021
- Réalisation du cadastre solaire
mi 2021-mi2022
- Ateliers de sensibilisation 2021
- Etude Solesmes : 2021
- Mise en oeuvre du projet
Solesmes : à moduler selon le
calendrier d'aménagement du
centre bourg</t>
  </si>
  <si>
    <t>Plan ENR
PAB</t>
  </si>
  <si>
    <t>Montant de l'AMO à définir,
subventionné à hauteur de 70%
Ateliers de sensibilisation portés
par le CD2E à chiffrer
Convention avec Solesmes 6,5
k€ HT</t>
  </si>
  <si>
    <t>Nombre de cadastres solaires
réalisés
Nombre de projets/collectifs
créés
Nombre d'ateliers de
sensibilisation et participation</t>
  </si>
  <si>
    <t>Spécifications, Accompagnement
technique à la réalisation des
cadastres solaires
Sensibilisation, animation de
réunions publiques
Suivi de projet</t>
  </si>
  <si>
    <t xml:space="preserve">La Coopérative agricole de Saint Hilaire lez Cambrai est une coopérative crée en 1931, qui emploie 8 salariés et  fédère 180 adhérents sur un rayon de 15 km (donc sur l’arrondissement de Cambrai). 
Son activité principale est la collecte, l’approvisionnement et la trituration de l’huile de colza, avec comme produits fabriqués :
-	de l’huile de colza pour l’alimentation animale, pour alimenter les tracteurs,
-	des tourteaux de colza pour l’alimentation animale alimentant les circuits régionaux (100% des produits sont vendus en région).
Aujourd’hui, la coopérative souhaite renforcer son ancrage territorial en se lançant dans un projet de méthanisation, qui a pour objectif notamment : 
-	le traitement des déchets fermentescibles notamment alimentaires du territoire, sur l’arrondissement de Cambrai (hygiénisation) : les déchets de restauration, les déchets verts des intercommunalités, les déchets des industries agro-alimentaires (IAA ; l’inventaire de la biomasse agricole réalisé par la chambre d’agriculture identifie 442 008 tonnes de déchets IAA valorisables sur le territoire de la CA de Cambrai, soit environ 50% des gisements pour le département du Nord),… Il se pose également la question du traitement des boues de station d’épuration,
-	la création d’une station bio-GNV publique, 
-	l’ouverture du capital de la société aux collectivités.  
La coopérative est accompagnée dans son projet par la société Agriopale, l’étude de faisabilité est en cours de réalisation (en attente de la finalisation des différents intrants qui alimenteront l’unité, notamment les potentiels déchets fermentescibles alimentaires du territoire). 
La coopérative a déjà réalisé l’étude d’injection dans le réseau avec GRDF (restitution en février 2020), pour une production de 400 nm3/h. Le contrat de rachat du gaz est sur le point d’être signé. 
La coopérative continue d’avancer avec ses adhérents, notamment ceux qui souhaitent entrer au capital pour la structuration de la future société. Le travail de concertation et d’identification des collectivités du territoire qui souhaiteraient entrer au capital n’est pas finalisé.    
Ce projet d’intérêt public sera intégré au programme d’actions du PCAET et à la candidature pour le « Contrat de développement des énergies renouvelables » du Cambrésis.   </t>
  </si>
  <si>
    <t>dizaine d'agriculteurs/ 180 adhérents coopérative</t>
  </si>
  <si>
    <t>10 millions d'euros</t>
  </si>
  <si>
    <t>Développer les énergies renouvelables sur le territoire
Augmenter les retombées économiques locales, afin de permettre de financer la transition énergétique du territoire 
Améliorer l'acceptabilité des projets EnR sur le territoire</t>
  </si>
  <si>
    <t>Ces contrats visent à développer, sur une période de 3 à 6 ans et sur un territoire ou un
patrimoine défini, un ensemble de projets énergies renouvelables issus d’une ou plusieurs
filières (biomasse, solaire thermique, géothermie, solaire photovoltaïque, hydroélectrique,
méthanisation,…). Ils sont assortis d’un engagement de la structure porteuse (nombre
d’installations, niveau de production ENR)</t>
  </si>
  <si>
    <t>Adhérer à l'action replanter des haies proposée par le Pays di Cis en direction du monde agricole</t>
  </si>
  <si>
    <t>Favoriser au maximum la renaturation des espaces délaissés</t>
  </si>
  <si>
    <t xml:space="preserve">La CA2C interviendra avec Noréade pour sensibiliser maires, agriculteurs autour de projets de plantatins de haies/lutte contre l'érosion. Ces actions se feront en partenariat avzc les communes, l'ENRx, et le PETR.  </t>
  </si>
  <si>
    <t xml:space="preserve">nombre de projets accompagnés, retombées financières (fiscales, participation au capital), réduction GES en Teq CO2/an, production en Mwh/an, Valorisation de déchets et matières Tonnes valorisées/an, nombre de salariés employés/formés </t>
  </si>
  <si>
    <t>200 k</t>
  </si>
  <si>
    <t xml:space="preserve">chargé.e de mission, AMO </t>
  </si>
  <si>
    <t>Communes, EPCI, Dévelopeurs</t>
  </si>
  <si>
    <t>schéma territorial biomasse et méthanisation</t>
  </si>
  <si>
    <t>Les usagers  : habitants, administrations, professionnels, établissements publics</t>
  </si>
  <si>
    <t>L'étude technicoéconomique est en cours de réalisation</t>
  </si>
  <si>
    <t>Directeur de l'Environnement/Directeur des Services Technqiues / Responsable service déchets ménagers</t>
  </si>
  <si>
    <t>Refonte de la collecte : trier
plus et mieux, passer en
extension de la consigne de tri
et mettre en place le tri à la
source des biodéchets,
adaptation de la tarification</t>
  </si>
  <si>
    <t>Anticiper les échéances
réglementaires tout en
optimisant le service de
collecte
Maintenir et optimiser
l'incitation tarifaire en lien
avec les évolutions du
service à venir (TEOMi)</t>
  </si>
  <si>
    <t>Une prestation d'assistance à maitrise d'ouvrage (AMO) a été lancée fin 2020 avec pour objectifs d’harmoniser et d'optimiser le SPPGD pour tenir compte
des évolutions de la compétence à court et moyen terme, et se mettre en conformité avec les exigences :
-D e passage en extension de la consigne de tri fin 2022
-D e collecte à la source des biodéchets fin 2023
Etant d’ores et déjà en tarification incitative, la CCPS souhaite appréhender dans quelles mesures ces évolutions de son service – dont la compétence tri
sera être transférée avant 2022 – impacteront le cout aidé du service (et donc la TEOMi pour ses usagers), mais aussi ses performances de collecte.
Il s’agit d’examiner toutes les solutions pertinentes possibles (révision des fréquences de collecte, des dotations de bacs, du nombre minimum de levées
annuelles, solutions de compostage locales ou collectives, etc.), de choisir celles qui répondront le mieux aux besoins des territoires et de définir les
conditions de leur mise en oeuvre.
Pour permettre la définition d’une stratégie et d’une programmation pluriannuelle sur le prochain mandat de la politique des déchets, les élus ont besoin
de s’appuyer sur une étude prospective technique, financière et organisationnelle qui leur apportera des outils d’aide à la décision. Sur la base de plusieurs
scénarios, la collectivité pourra alors mieux appréhender l’impact de ces décisions éventuelles sur la prévention et la valorisation des déchets, la qualité du
service rendu, sur l’organisation des tournées de collecte, sur le montant facturé à l’usager et sur l’organisation du service…
Cette étude devra déboucher sur un plan d’actions détaillant pour chaque action le volet technique, financier et social (communication notamment).</t>
  </si>
  <si>
    <t>CAVM, SIAVED,
Citeo, DGFiP</t>
  </si>
  <si>
    <t>Directeur des services,
- Responsable de pôle
environnement et urbanisme
- Responsable de déchetteries,
- Responsable accueil et collecte,
juriste, comptabilité,
communication
- 1 ou 2 ambassadeurs du tri à
embaucher</t>
  </si>
  <si>
    <t>Mars 2021 : élaboration et
choix des scénarios Collecte
- Avril 2021 : réponse à l'appel à
candidature ECT de Citeo
- Mai 2021 : renouvellement des
marchés collecte et traitement
- Octobre 2021 : choix sur la
refonte de la TEOMi et RS
- 2022 : Préparation des
évolutions à venir et du plan de
communication effectif
- T4-2022 : Passage expérimental
en ECT et MSI du centre de tri +
communication
- Janvier 2023 : Passage en ECT
pour tout le territoire</t>
  </si>
  <si>
    <t>Centre de tri SIAVED/CAVM</t>
  </si>
  <si>
    <t>AMO :
- 30 725 € HT sur la tranche
ferme
- 3 387,5 € pour les
caractérisations.
- 9 6750 € pour la
communication
Subventions ADEME de 70%
Tranches optionnelles :
- 3000 et 3000 € pour
l'accompagnement au montage
des dossiers CITEO
- 5 850 et 5 637,5 € pour le
renouvellement des marchés
collecte porte à porte et
déchetteries
- 3700 € pour assurer la
continuité de service du tri
Options non subventionnées</t>
  </si>
  <si>
    <t>Evolution du taux de refus de tri
Suivi des réclamations
Taux d'équipement en
composteurs et respect des
critères de collecte à la source</t>
  </si>
  <si>
    <t>Diagnostic, analyse multicritère,
choix politiques
Mise en oeuvre opérationnelle :
éventuel changement des
dotations de bacs, distribution
massive de composteurs,
Réorganisation de la tarification
en lien avec la DGFiP (taux,
modalités?)
Communication ciblée</t>
  </si>
  <si>
    <t>Mise en place en parenariat avec le SIAVED d'ambassadeurs du tri</t>
  </si>
  <si>
    <t>Améliorer la qualité du tri de nos usagers à fins de meilleur recyclage</t>
  </si>
  <si>
    <t>La CA2C a effectué un transfert de la compétence tri au SIAVED depuis plusieurs années/ Dès 2017, le SIAVED a</t>
  </si>
  <si>
    <t>Responsable de pôle
environnement et urbanisme
- Responsable de déchetteries,
- Agents de déchetteries</t>
  </si>
  <si>
    <t>Participer à la création d'une
ressourcerie</t>
  </si>
  <si>
    <t>SIAVED / CCPS</t>
  </si>
  <si>
    <t>S'intégrer dans une
démarche portée par un
partenaire pour proposer
des actions de prévention
des déchets de déchetterie</t>
  </si>
  <si>
    <t>Le SIAVED a lancé en 2019 une étude sur la faisabilité de création de ressourcerie sur le territoire. Une présentation intermédiaire des résultats de cette
étude pourrait orienter vers la création de 4 structures réparties sur les 3 intercommunalités membres du SIAVED (CCCO, CA2C, CAPH). La CCPS a été
intégrée à l'étude pour partie, et devra faire l'objet d'un focus particulier début 2021.
En parallèle, dès octobre 2019 mais avec quelques interruptions liées à la crise COVID, une expérimentation a été réalisée sur la déchetterie de Solesmes
avec un valoriste de l'association Action. Les retours de cette expérience sont en attente de la part d'Action pour en faire un bilan.
L'objectif pour la CCPS est donc de se prononcer sur les modalités de sa participation au projet du SIAVED, de suivre les suites de l'étude et de prendre le cas
échéant pleinement part à la démarche. Les prochaines étapes identifiées par le SIAVED sont les suivantes :
↗Valider les sites d’implantation
↗Valider les plans d’aménagement des sites et chiffrer les coûts
↗Définir des objectifs de phasage sur l’ensemble du territoire/ quatre secteurs
↗Rencontre des financeurs potentiels(ADEME/Région…) pour évaluer le montant des aides
↗Valider les modalités de portage et les objectifs (planning) de contractualisation
↗Réaliser les travaux d’aménagement,
↗Préparation des pièces de consultation
↗Lancement de la consultation, choix des offres, négociation et validation</t>
  </si>
  <si>
    <t>SIAVED, Action</t>
  </si>
  <si>
    <t>A caler avec le SIAVED et
notamment les premières
orientations prise suite à la
présentation à venir en comité
syndical</t>
  </si>
  <si>
    <t>PLPDMA, Ateliers réemploiréparation</t>
  </si>
  <si>
    <t>Etude de faisabilité portée
techniquement et
financièrement par le SIAVED
Budgets pour la mise en oeuvre
et l'implication de la CCPS en
cours de définition
Sollicitation de subventions
prévues (ADEME, etc.)</t>
  </si>
  <si>
    <t>Tonnages détournés, nombre de
journées de présence de
valoristes,
Taux de fréquentation de la
ressourcerie par des habitants de
la CCPS</t>
  </si>
  <si>
    <t>Participation à l'étude de
faisabilité
Choix des sites
Mise en oeuvre opérationnelle
Suivi des indicateurs sur les
déchetteries
Mise en place de conventions
avec le SIAVED</t>
  </si>
  <si>
    <t>Sensibiliser sur les dépôts
sauvages</t>
  </si>
  <si>
    <t>Outiller les communes et
agents pour prévenir au
mieux les démarches
inciviles, et les punir le cas
échéant</t>
  </si>
  <si>
    <t>Jusqu’à la loi n° 2020-105 du 10 février 2020 relative à la lutte contre le gaspillage et à l'économie circulaire (dite loi AGEC), le pouvoir de police relatif aux
dépots sauvages relevait du Maire. Il est désormais transférable à tout moment et de façon volontaire au président de l’EPCI compétent. Sollicités sur ce
point, les maires n'ont pas exprimé leur souhait de voir transférer ce pouvoir de police au Président, mais la CCPS étant compétente en collecte des déchets,
elle est régulièrement sollicitée en cas de dépôt sauvage.
La loi AGEC renforce également les modalités d'intervention et de verbalisation en cas de dépôt.
Ainsi, il est prévu de faire une sensibilisation / formation des maires et agents communaux sur le sujet, afin de leur rappeler le cadre réglementaire et leurs
possibilités d'intervention.</t>
  </si>
  <si>
    <t>Elus et agents
communaux</t>
  </si>
  <si>
    <t>A mettre en oeuvre au moment
de la communication sur la
refonte de la collecte, donc mi
2022</t>
  </si>
  <si>
    <t>En lien avec la communication
sur la refonte de la collecte</t>
  </si>
  <si>
    <t>Nombre d'agents et élus
participant</t>
  </si>
  <si>
    <t>Sensibilisation et formation</t>
  </si>
  <si>
    <t xml:space="preserve">Voir l'éventualité dans le projet de réseau de chaleur d'utiliser les déchets des différents partenaires des espaces verts </t>
  </si>
  <si>
    <t>CA2C, SIAVED</t>
  </si>
  <si>
    <t xml:space="preserve">réduire la quantité de déchets verts déposés en déchetterie en les utilisant dans le réseau de chaleur
</t>
  </si>
  <si>
    <t>2021 : programme des travaux</t>
  </si>
  <si>
    <t>Inciter à la mise sur le marché
des logements communaux ou
faisant appel à un changement
d’usage</t>
  </si>
  <si>
    <t>Accueillir tous types de
ménages, contribuer à
redonner vie au coeur du
village</t>
  </si>
  <si>
    <t>Le volet habitat du PLUi prévoyait la création de 10 logements communaux dans les bourgs et 5 sur Solesmes/St Python. Après identification du gisement, il
semblerait que seules deux communes soient intéressées, à savoir Saint Martin et Escarmain. Pour autant, il est encore nécessaire d'identifier les potentiels
d'aides en fonction des usages créés et publics bénéficiaires pour consolider le potentiel.
La CCPS a vocation à accompagner les communes souhaitant mettre en place des dispositifs dans toutes les démarches (opportunité, faisabilité,
financement, suivi de projet)</t>
  </si>
  <si>
    <t xml:space="preserve">Responsable de pôle
environnement et urbanisme
- Chargée de mission habitat
</t>
  </si>
  <si>
    <t>Lien avec la lutte contre la
vacance et l'insalubrité</t>
  </si>
  <si>
    <t>4 logements concernés,
accompagnement de 5 k€/
logement</t>
  </si>
  <si>
    <t>Nombre de logements
communaux réhabilités /
requalifiés /construits
Nombre de communes
impliquées
Nombre d'aides financières
mobilisées</t>
  </si>
  <si>
    <t>Pays, CD2E, FNCCR</t>
  </si>
  <si>
    <t>Agents de la
collectivité</t>
  </si>
  <si>
    <t>Petites villes de demain</t>
  </si>
  <si>
    <t>Accompagnement à la
structuration des dossiers et à la
mise en œuvre</t>
  </si>
  <si>
    <t>Implanter des capteurs solaires thermiques sur le complexe aquatique Duo Le Cateau</t>
  </si>
  <si>
    <t xml:space="preserve">Développer la production d'ENR et l'autoconsommation, réduire la facture d'énergie </t>
  </si>
  <si>
    <t>CD2E, Pays, ADEME, Région</t>
  </si>
  <si>
    <r>
      <t>140 k</t>
    </r>
    <r>
      <rPr>
        <sz val="14"/>
        <color theme="1"/>
        <rFont val="Calibri"/>
        <family val="2"/>
      </rPr>
      <t>€</t>
    </r>
  </si>
  <si>
    <t>surface des capteurs (m2), production (kwh), part d'autonomie (%)</t>
  </si>
  <si>
    <t>Opération coup de pouce chauffage tertiaire</t>
  </si>
  <si>
    <t>Programme Watty</t>
  </si>
  <si>
    <t>Pays, Communes</t>
  </si>
  <si>
    <t>Elèves, Enseignants, Famille</t>
  </si>
  <si>
    <t xml:space="preserve">ECoCO2, Pays, CPIE Villes de l'Artois </t>
  </si>
  <si>
    <t>2 personnes du CPIE</t>
  </si>
  <si>
    <t>Moby</t>
  </si>
  <si>
    <t>nombre d'écoles, nombre de classes engagées, nombre d'élèves sensibilisés, nombre d'ateliers réalisés</t>
  </si>
  <si>
    <t>Amélioration thermique et énergétique du siège communautaire</t>
  </si>
  <si>
    <t>réduire les niveaux de consommations/factures d'énergie, développer la production d'ENR et l'autoconsommation, améliorer le confort des usagers</t>
  </si>
  <si>
    <t xml:space="preserve">Depuis plusieurs années, la CA2C s'est impliquée dans un programme ambitieux de transition écologique, appuyé sur plusieurs axes: ...  </t>
  </si>
  <si>
    <t>réduction des GES (Téq CO2), réduction des consommations/factures d'énergie (Mwh/an), surface des capteurs (m2), production (kwh), part d'autonomie (%)</t>
  </si>
  <si>
    <t>réduire les consommations/factures d’énergie, réduire les émissions de GES ; améliorer le confort et l’utilisation pour les usagers; atteindre le niveau BBC rénovation</t>
  </si>
  <si>
    <t>Usagers, Habitants</t>
  </si>
  <si>
    <t>Pays, EPCI, ADEME, Région, Département, Etat</t>
  </si>
  <si>
    <t>Technicien/responsable bâtiment, chargé.e de mission Pays, Moe</t>
  </si>
  <si>
    <t xml:space="preserve">Programme de rénovation du patrimoine public, ACTEE, Opération Coup de pouce chauffage tertiaire  </t>
  </si>
  <si>
    <t xml:space="preserve">nombre de kwh économisé, nombre de GES évité  </t>
  </si>
  <si>
    <t>Programme de rénovation du patrimoine public / ACTEE 2 / ACT'EAU….</t>
  </si>
  <si>
    <t>Atteindre -70% de consommation annuelle,  efficacité lumineuse ≥ 90 lumens /W, ULOR ≤ 1 % ou, pour les luminaires à LED, ULR ≤ 3%</t>
  </si>
  <si>
    <t>L’objectif est d’accompagner les collectivités qui souhaitent procéder aux travaux de remplaçant des sources d'éclairage public les plus énergivores (faible efficacité lumineuse, matériel vétuste de plus de 40 ans, sources de pollution lumineuse, exemple les luminaires boules équipés de lampes à vapeur à mercure,…) par des luminaires LED (par exemple avec un taux de lumière émise vers le ciel de 0%, etc.…). Objectif : permettre de viser un facteur 3 en termes d'économie d’énergie sur la partie rénovée et de limiter au maximum la pollution lumineuse.</t>
  </si>
  <si>
    <t>1 à 1,5 millions d'euros</t>
  </si>
  <si>
    <t xml:space="preserve">consommation : nombre de kwh/an, nombre de lumens/W, UlOR ou ULR   </t>
  </si>
  <si>
    <r>
      <t>600 k</t>
    </r>
    <r>
      <rPr>
        <sz val="14"/>
        <color theme="1"/>
        <rFont val="Calibri"/>
        <family val="2"/>
      </rPr>
      <t>€</t>
    </r>
  </si>
  <si>
    <t>Aider financièrement les promoteurs immobiliers par une aide à la construction en direction de logements moins énergivores (PLH)</t>
  </si>
  <si>
    <t xml:space="preserve">Augmenter le nombre de logements confortables et moins énergivores sur le territoire </t>
  </si>
  <si>
    <t>Présentation du PCAET et de ses actions en conseil communautaire</t>
  </si>
  <si>
    <t>mobiliser un maximum de nos communes vers ces actions</t>
  </si>
  <si>
    <r>
      <t>30 k</t>
    </r>
    <r>
      <rPr>
        <sz val="14"/>
        <color theme="1"/>
        <rFont val="Calibri"/>
        <family val="2"/>
      </rPr>
      <t>€</t>
    </r>
  </si>
  <si>
    <t>Rationaliser la gestion
territoriale des déchets en lien
avec l'évolution des centres de
traitements existants</t>
  </si>
  <si>
    <t>SIAVED /CCPS /
CAVM</t>
  </si>
  <si>
    <t>Assurer les débouchés
pour le tri des déchets de
collecte sélective sur un
centre de tri en extension
de la consigne de tri (ECT)
performant</t>
  </si>
  <si>
    <t>Dès 2017, le SIAVED a initié une démarche de réflexion territoriale sur l'évolution du traitement des déchets de collecte sélective dans le Nord. Associées à
la démarche avec le SIAVED, les intercommunalités de Valenciennes Métropole et du Pays Solesmois ont acté la pertinence d'un périmètre sur les 5
intercommunalités qui composent un territoire cohérent de 500 000 habitants (CAVM, CCPS, CA2C, CCCO, CAPH). Elles ont lancé en 2020 une procédure de
recrutement d'un prestataire pour un marché public global de performance (MPGP) de conception réalisation exploitation maintenance (CREM) d'un centre
de tri de 35 000 tonnes situé à Douchy les Mines. Cette procédure a abouti fin 2020 sur le choix d'un candidat.
La convention de groupement de commande liant le SIAVED, la CAVM et la CCPS prévoit une notification libre de chacun des membres, mais sous-tend un
transfert de la compétence tri au SIAVED en 2021.
La CCPS devra donc se prononcer au premier trimestre 2021 pour le transfert de cette compétence, et mettre ensuite en oeuvre les moyens nécessaires
pour assurer le transfert effectif sans faille dans la continuité de service.</t>
  </si>
  <si>
    <t>SIAVED, CAVM,
Préfecture et souspréfectures</t>
  </si>
  <si>
    <t>Directeur des services,
- Responsable de pôle
environnement et urbanisme
- Responsable de déchetteries,
- Juriste</t>
  </si>
  <si>
    <t>Délibération au premier
trimestre 2021,
Mise en oeuvre opérationnelle
courant 2021
Conception réalisation en 2021-
2022
Mise en service industrielle fin
2022</t>
  </si>
  <si>
    <t>Passage en ECT</t>
  </si>
  <si>
    <t>AMO conjoint avec le SIAVED et
la CAVM au prorata de la
population</t>
  </si>
  <si>
    <t>Performances garanties dans le
cadre du MPGP</t>
  </si>
  <si>
    <t>Transfert de la compétence,
Démarches administratives et
juridiques pour la mise en oeuvre
opérationnelle,
Participation aux réunions de
travail et de suivi de la
conception-réalisation du
nouveau centre de tri,
Reporting</t>
  </si>
  <si>
    <t>Agents de la
collectivité,
producteurs locaux</t>
  </si>
  <si>
    <t>Chargée de mission
développement durable,
- Pôle affaires générales</t>
  </si>
  <si>
    <t>dès 2021</t>
  </si>
  <si>
    <t>Plateforme des producteurs du
Solesmois, PAT</t>
  </si>
  <si>
    <t>Surcout (estimé à 700 € sur les
jus par exemple) mais
communication forte et
cohérence avec les programmes
bio et alimentaires, soutien de
l’économie locale</t>
  </si>
  <si>
    <t>Taux de produits alimentaires
achetés localement</t>
  </si>
  <si>
    <t>dématerialiser les processus relatifs aux instances communautaires</t>
  </si>
  <si>
    <t>Réduire la consommation des ressources issues de nos activités</t>
  </si>
  <si>
    <t>Il s'agit de mettre en place les outils nécessaires à la gestion dematerialisée des assemblées</t>
  </si>
  <si>
    <t>Responsable Informatique</t>
  </si>
  <si>
    <t>Consommation papiers / an</t>
  </si>
  <si>
    <t>CDG59</t>
  </si>
  <si>
    <t>Sensibilisation des agents</t>
  </si>
  <si>
    <t>PLPDMA</t>
  </si>
  <si>
    <t>Arrêt de l'achat de palettes d'eau
en bouteille, réduction des
déchets, éducation à la
consommation d'eau du robinet,
point sur la qualité de l’eau</t>
  </si>
  <si>
    <t>Inciter au co-voiturage pour les
déplacements domicile-travail
des collaborateurs</t>
  </si>
  <si>
    <t>Réduire l'impact
environnemental lié au
transport</t>
  </si>
  <si>
    <t>Nombre de covoitureur ou
d'agents utilisant des modes
doux pour aller au travail</t>
  </si>
  <si>
    <t>Sensibilisation, accompagnement
au changement</t>
  </si>
  <si>
    <t>Le montant de la prime versée par le Pays dépend des travaux que vous allez engager et des caractéristiques de l’opération. Ce montant sera bonifié sur la base des coefficients multiplicateurs prévus dans le dispositif Coup de pouce Chauffage bâtiments tertiaires : facteur x 2 à x 4</t>
  </si>
  <si>
    <r>
      <t>Tertiaires public</t>
    </r>
    <r>
      <rPr>
        <sz val="16"/>
        <color theme="1"/>
        <rFont val="Calibri"/>
        <family val="2"/>
        <scheme val="minor"/>
      </rPr>
      <t xml:space="preserve"> </t>
    </r>
    <r>
      <rPr>
        <sz val="14"/>
        <color theme="1"/>
        <rFont val="Calibri"/>
        <family val="2"/>
        <scheme val="minor"/>
      </rPr>
      <t>et privé</t>
    </r>
  </si>
  <si>
    <t>DGEC, obligés</t>
  </si>
  <si>
    <t xml:space="preserve">chargée de mission patrimoine </t>
  </si>
  <si>
    <t>CEE</t>
  </si>
  <si>
    <t>nombre de chaudières, économies réalisées</t>
  </si>
  <si>
    <t>Un nouveau dispositif intitulé « Coup de pouce Chauffage des bâtiments tertiaires » est applicable depuis le 20 mai 2020. Ce dispositif a pour objectif d’inciter financièrement les propriétaires ou gestionnaires de bâtiments tertiaires à remplacer leurs équipements de chauffage ou de production d’eau chaude sanitaire au charbon, au fioul ou au gaz autres qu’à condensation au profit lorsqu’il est possible, d’un raccordement à un réseau de chaleur alimenté majoritairement par des énergies renouvelables ou de récupération ou, à défaut, en cas d’impossibilité technique ou économique du raccordement, de la mise en place d’équipements de chauffage ou de production d’eau chaude sanitaire ne consommant ni charbon ni fioul.
Ainsi dans le cadre du dispositif des Certificats d’Économies d’Énergie (CEE), le dispositif « Coup de Pouce Chauffage des bâtiments tertiaires » permet de bonifier les opérations de remplacement d’équipements de chauffage ou de production d’eau chaude sanitaire à combustible fossile au profit d’un raccordement à un réseau de chaleur ou d’équipements de chauffage ou de production d’eau chaude sanitaire ne consommant ni charbon ni fioul.
Le Pays du Cambrésis, en tant que signataire de la charte d’engagement Coup de pouce Chauffage des bâtiments tertiaires, s’est engagé auprès du Ministère de la Transition Écologique et Solidaire à proposer des primes aux propriétaires et gestionnaires de bâtiments tertiaires remplaçant leur vieux système de chauffage ou de production d’eau chaude sanitaire à combustible fossile avant le 31 décembre 2021. Cet engagement est complémentaire de la prime CEE mis en place par le Pays dans le cadre du programme de rénovation du patrimoine bâti.
En proposant une prime Coup de pouce Chauffage des bâtiments tertiaires, le Pays permet d’accélérer la baisse des consommations d’énergie du parc de bâtiments tertiaires du Cambrésis et de répondre aux objectifs du PCAET : 70 000 m² rénovés au niveau BBC.</t>
  </si>
  <si>
    <t>réduire les consommations/factures d’énergie, réduire les émissions de GES, développer la production d'ENR</t>
  </si>
  <si>
    <t>Communes, EPCI, struture public (hopital, Région,….)</t>
  </si>
  <si>
    <t>COMMENTAIRES</t>
  </si>
  <si>
    <t>à finaliser</t>
  </si>
  <si>
    <t>Développer le stockage de carbone dans les sols, préserver la ressource en eau</t>
  </si>
  <si>
    <t>pas vraiement climat</t>
  </si>
  <si>
    <t>?</t>
  </si>
  <si>
    <t xml:space="preserve">Réduire la vulnérabilité du territoire aux inondations </t>
  </si>
  <si>
    <t>Lutter contre l'érosion des sols, réduire les risques de coulées de boues, de ruissellements et d'inondation</t>
  </si>
  <si>
    <t>Département du Nord</t>
  </si>
  <si>
    <t>? Ca brûle pas les DV</t>
  </si>
  <si>
    <t>pas action climat</t>
  </si>
  <si>
    <t>pas climat ?</t>
  </si>
  <si>
    <t>Stratégie Energie et Déchetterie ?</t>
  </si>
  <si>
    <t>à développer</t>
  </si>
  <si>
    <t>cf action alimentation</t>
  </si>
  <si>
    <t>Suivi des projets et management interne ?</t>
  </si>
  <si>
    <t>Réponses</t>
  </si>
  <si>
    <t>Oui c'est vrai à rattacher à la métha plutôt…</t>
  </si>
  <si>
    <t xml:space="preserve">SIDEC / Communes /EPCI </t>
  </si>
  <si>
    <t xml:space="preserve">sensibilisation via réseaux sociaux; site internet; presse locale; jeux de société à destination des Mairies (écoles, bibliothèques,..)
Communications diverses : chèque énergie ; trêve hivernale ; passage du gaz B au gaz H;  …. .
Actions de communication diverses ; Achat de fournitures d'énergie verte et de production locale
Communications diverses : via réseaux sociaux; site internet; presse locale ; Informations et formations des élus et agents
</t>
  </si>
  <si>
    <t>Amélioration de la qualité de l'air ; Réduire les GES
Informations en lien avec le secteur de l'énergie
Promouvoir les énergies vertes et locales; Réduction des GES
Amélioration de la qualité de l'air ; 
Réduire les GES et la pollution sonore ; 
Promouvoir l'utilisation de carburants alternatifs; 
Favoriser l'usage de matériaux recyclés ou  ré utilisables ; 
Réduction de la quantité de déchets à traiter ; 
Favoriser l'économie circulaire ;  Soutenir les  investisseurs  privés dans leur démarche de développement des EnR ;  
Promouvoir les énergies vertes et locales ;
baisse des consommations d'énergie</t>
  </si>
  <si>
    <t>Administrés; 
usagers; 
Elus et agents communaux
Collectivités territoriales ;
Administrations; Sociétés privées</t>
  </si>
  <si>
    <t>Déploiement IR ; Promotion  des actions en lien avec la Transition énergétique</t>
  </si>
  <si>
    <t xml:space="preserve">Communes ; SIDEC ; ADEME ; Région ; FNCCR ; Collectivités territoriales
</t>
  </si>
  <si>
    <t xml:space="preserve">Quantification des actions : nombre de vues du site internet / Facebook du SIDEC ; nombre de jeux de société distribués ; Taux d'échanges d'informations, retour d'expérience - niveau de satisfaction  des administrés/ usagers/élus ; Niveau d'informations échangés; retours d'expérience, bilan de consommation par type de production … </t>
  </si>
  <si>
    <t>Rénovation de l'éclairage public</t>
  </si>
  <si>
    <t>communes, habitants, usagers</t>
  </si>
  <si>
    <t>Agents communaux / EPCI, chargé.e de mission Pays, Agents du SIDEC</t>
  </si>
  <si>
    <t>Communes, EPCI, Etablissements scolaires, de santé….</t>
  </si>
  <si>
    <t xml:space="preserve">15 millions d'euros </t>
  </si>
  <si>
    <t>Les collectivités sont de plus en plus conscientes qu’elles doivent faire des économies d’énergie. Dans le cadre du programme de rénovation du patrimoine public du territoire, les collectivités vont engager des travaux soit de manière globale, soit sur le poste prioritaire notamment si la collectivité a déjà engagées des travaux (amélioration d’un ou plusieurs postes) ou si elle souhaite phaser la réalisation des travaux (pour des questions budgétaires notamment).
Dans le cadre de cette action, l’objectif sera de permettre à la collectivité d’identifier le ou les poste(s) prioritaire(s) (isolation des combles, des murs, remplacement de chaudière fioul,…) sur le ou lesquels la collectivité doit agir pour diminuer sa consommation d’énergie de manière conséquente, grâce notamment à un audit énergétique préalable.
L’objectif est d’appliquer à chaque bâtiment du patrimoine les programmes d’action les plus pertinents qui permettront de tendre vers le niveau BBC rénovation.
Construction BBC, HQE</t>
  </si>
  <si>
    <t>Achat de véhicules bas carbone;
développer la pratique de la visioconférence
Télétravail</t>
  </si>
  <si>
    <t>Utilisation d'un véhicule hybride et un autre roulant au GNV ; 
recherche de regroupement de rendez-vous / rationalisation des déplacements ; 
proposition et mise en place de réunions à distance ;  réduction du nombre d'élus se déplaçant sur chantier
Achats de logiciels permettant le travail en distantiel; 
achat de PC portables à destination des agents</t>
  </si>
  <si>
    <t xml:space="preserve">Collectivités territoriales;
SIDEC; sociétés privées ; administrations
</t>
  </si>
  <si>
    <t>Factures carburants ; 
nombre de réunions réalisés en visioconférence ; nombre de déplacements (domicile/travail)</t>
  </si>
  <si>
    <t xml:space="preserve">Collectivités territoriales ;
SIDEC
</t>
  </si>
  <si>
    <t>Poursuivre la dématérialisation et l'archivage des fichiers
Installer des fontaines et supprimer l'utilisation d'eau en bouteilles</t>
  </si>
  <si>
    <t>Limiter les archives papiers et optimisation des archives
Réduire l'usage de plastiques à usages uniques</t>
  </si>
  <si>
    <t>Le CDG59 a démarré en 2020 une intervention pour optimiser l'archivage des données de la CCPS. Cette action interrompue par la crise COVID19 devra être finalisée.
Au-delà de cette prestation, une sensibilisation des agents sur la gestion des données, la sobriété numérique, la limitation des impressions devra être réalisée.
Au siège comme à l’Etape, la CCPS fournit actuellement des bouteilles d’eau en plastique, générant de nombreux déchets plastiques. L'article 77 de la loi
Economie circulaire prévoit :
- A compter du 1er janvier 2021, il est mis fin à la distribution gratuite de bouteilles en plastique contenant des boissons dans les établissements recevant
du public et dans les locaux à usage professionnel.
- A compter du 1er janvier 2022, les établissements recevant du public sont tenus d'être équipés d'au moins une fontaine d'eau potable accessible au
public, lorsque cette installation est réalisable dans des conditions raisonnables. Cette fontaine est raccordée au réseau d'eau potable lorsque
l'établissement est raccordé à un réseau d'eau potable.
Mais au-delà des échéances réglementaires, il s'agit bien de limiter la consommation d'eau en bouteille plus cher et plus nocive pour l'environnement que
l'eau du robinet au regard des déchets produits. Changer les comportements au bureau, c’est aussi accompagner ces changements au foyer de nos agents
et accompagner les communes dans le cadre du marché de restauration collective
L'installation de fontaines pourrait s'accompagner de la distribution de gourdes réutilisables aux employés</t>
  </si>
  <si>
    <t>Chargée de mission développement durable, Pôle affaires générales</t>
  </si>
  <si>
    <t>Convention CDG59 en cours Intervention extérieure à prévoir sur la sobriété numérique ? 
Surcout estimé à environ 2000 € la première année en cas de distribution de gourdes, mais un
gain pour la CCPS à compter de la deuxième année</t>
  </si>
  <si>
    <t xml:space="preserve">Insertion de clauses contractuelles ; Intégrer, dans la stratégie d'achat public, le recours à l'achat de biogaz ; Dispositions diverses  </t>
  </si>
  <si>
    <t>Insertion de clauses portant sur l'exécution du marché public : 
	économie circulaire; recyclage/ré emploi/ fin de vie / cycle de vie; coût global; 
	Achats responsables; / Achat de fournitures d'énergie verte et de production locale ; /
	recherches de clauses contractuelles et techniques permettant la mise en œuvre de mesures plus respectueuses de l'environnement ( ex : matériels utilisés) ; 
	échanges de bonnes pratiques avec d'autres collectivités territoriales / syndicats d'énergie
Pour promouvoir le développement du gaz renouvelable, sur son territoire et les territoires voisins, la collectivité locale renforcera sa politique d'achat d'énergie verte pour alimenter son patrimoine bâti et sa flotte de véhicule gaz (transports collectifs et Bennes à Ordures Ménagères).
réduction / tri des déchets; achats responsables; éco gestes (arrêt appareils électriques, …); Adaptation de notre comportement et surveillance de l'état du niveau de consommation en électricité, particulièrement en hiver ; rénovation du bâtiment (isolation, LED,...) ;  dématérialisation des procédures et de l'archivage; produits de nettoyage éco-responsable.…</t>
  </si>
  <si>
    <t xml:space="preserve">Convention COT TRI </t>
  </si>
  <si>
    <t>Convention ACTEE</t>
  </si>
  <si>
    <t>Convention Animation - Accompagnement technique du programme "Plantons des haies"</t>
  </si>
  <si>
    <t xml:space="preserve">Réduction des GES ; Favoriser l'usage de matériaux recyclés ou  ré utilisables ; réduction des déchets; Favoriser le développement d'EnR ; Renforcer l'achat d'énergie verte dans les marchés publics ; limiter les effets sur l'environnement par la réalisation d'actions diverses, par tous, au quotidien; 
Baisse de la consommation d'énergie  </t>
  </si>
  <si>
    <t xml:space="preserve">Collectivités territoriales ; SIDEC ; Délégataires des Services publics de transport et déchets 
</t>
  </si>
  <si>
    <t xml:space="preserve">Collectivités territoriales ; SIDEC ; Syndicats d'énergie ; GRDF
</t>
  </si>
  <si>
    <t>Critères de suivi des prestations définies au DCE ; Bilan marché
Evolution de la part d'énergie verte dans la consommation de la collectivité ; 
Niveau de consommation d'énergie ; quantité de déchets recyclables / non recyclables; …</t>
  </si>
  <si>
    <t xml:space="preserve">Animation, sensibilisation, formation des acteurs du territoire à l'intégration et la gestion des eaux pluviales </t>
  </si>
  <si>
    <t>Pays, EPCI</t>
  </si>
  <si>
    <t>Adopta, ADEME, Région, Agence de l'eau</t>
  </si>
  <si>
    <t>Verdir les achats et rédiger un guide d'achats écoresponsables
Favoriser les circuits courts alimentaires pour les usages de la collectivité</t>
  </si>
  <si>
    <t>Inclure des clauses développement durable dans les marchés publics et former les collaborateurs à la démarche
Acheter sain et local même pour les besoins internes</t>
  </si>
  <si>
    <t>Chargée de mission développement durable, Pôle affaires générales, Juriste</t>
  </si>
  <si>
    <t>L'objectif de cette action est de mettre en place de nouvelles procédures opérationnelles et peu contraignantes tout en garantissant des achats plus développement durable d'un point de vue environnemental et social.
Le pôle environnement travaille a la mise en place de réseaux et plateforme pour les circuits courts. Le territoire regorge de producteurs locaux de qualité.
Si certains achats ont été réalisés par le passé auprès de ces producteurs, il s'agira de pérenniser la démarche pour tous les produits existant localement, dans un soucis de cohérence du message porté et d'exemplarité.</t>
  </si>
  <si>
    <t>Rédaction d'une charte, Sensibilisation des agents en charge des achats, Mise en place de procédures
Sensibilisation des agents en charge des achats</t>
  </si>
  <si>
    <t>Rénovation énergétique des bâtiments : école, salle des fêtes, mairie,...  ; Rénovation globale : atteinte du niveau BBC rénovation ; Construction bâtiment public BBC rénovation</t>
  </si>
  <si>
    <t>Communes, Pays, EPCI</t>
  </si>
  <si>
    <t>Améliorer le bilan carbone du patrimoine, le confort des usagers et réduire les factures énergétiques
Massifier la rénovation thermique du patrimoine public</t>
  </si>
  <si>
    <t xml:space="preserve">Aujourd’hui le Pays souhaite encore amplifier son action, concrétiser par les objectifs contractualisés dans le COT-TRI sur le volet patrimoine public avec 25 bâtiments rénovés avec le niveau BBC rénovation et un volet qualité de l’air dans les écoles primaires/élémentaires.
L’objectif est :
-	Poursuivre la mutualisation des CEE,   
-	Développer l’animation sur le territoire (pas de CEP sur le territoire),
-	Etre plus efficient dans la coordination des moyens financiers mobilisés, 
-	Etre plus efficient dans le coordination des études et des chantiers  des solutions efficientes communes et travaux (groupés) sur des typologies de travaux/bâtiments (exemple les écoles construites dans les années 60, de même pour les salles polyvalentes, des fêtes ou de sport construites dans les années 70). Nous faisons face à une multiplicité d’intervenants et notamment de maitrises d’œuvre dans le cadre des travaux engagés par les communes et EPCI, ce qui complexifie notre travail d’accompagnement et d’instruction des dossiers. L’objectif est d’être plus efficient sur la gestion des dossiers.    
Aujourd’hui avec le Plan France Relance, et l’enclenchement des CRTE (Contrats de relance et de transition écologique ; sur lesquels notamment nos EPCI se sont positionnées), l’enjeu est plus que jamais de coordonner l’ensemble des dispositifs intervenant sur la rénovation énergétique du patrimoine public : les dotations exptionnelles de la DSIL, de la DETR, les aides de la Région, le dispositif Aide Départementale aux Villages et aux Bourgs (ADVB) du département du Nord, les primes CEE du Pays. 
Le Pays souhaite poursuivre son action pour mieux structurer la partie amont et donc l’enclenchement des travaux : la sensibilisation aux économies d’énergie, la définition des travaux à réaliser, l’optimisation des missions de Moe afin d’amplifier la rénovation des bâtiments publics. 
Avec l’animation et l’accompagnement mis en place depuis ces dernières année, le Pays fait face à des demandes régulières (journalières) de demande d’accompagnement. Les projets sont dores et déjà identifiés. 
Le programme ACTEE permettra de donner les moyens supplémentaires qui permettront de répondre au mieux à cette demande, et de coordonner/structurer l’ensemble des actions d’éfficacité energétique des bâtiments publics du territoire, d’avoir une véritable vison stratégique pluriannuelle des actions/travaux qui seront engagés et réalisés dans les 3 prochaines années (en lien avec la contractualisation COT TRI et le bilan à mi-parcours du PCAET).  </t>
  </si>
  <si>
    <t xml:space="preserve">Communes, FNCCR, Pays, ADEME, Région, Etat, Département, EPCI, Obligés…. </t>
  </si>
  <si>
    <t>Techniciens Pays, des EPCI</t>
  </si>
  <si>
    <t>COT TRI, CEE; Petites villes de demain…</t>
  </si>
  <si>
    <t>nombre d'acteurs accompagnés, nombre de bâtiments rénovés, nombre d'opérations dans le bouquet de travaux, consommation d'énergie en kwh, réduction des émissions de GES</t>
  </si>
  <si>
    <t>Rénovation thermique de la piscine, des bâtiments publics - BdF</t>
  </si>
  <si>
    <t>Rénover thermiquement un des principaux éléments du patrimoine de la CCPS en matière d'émission GES, Déménager dans des locaux performants énergétiquement</t>
  </si>
  <si>
    <t>Usagers, Agents de la collectivité</t>
  </si>
  <si>
    <t>La piscine intercommunale de la CCPS date de 19XX et a fait l'objet de travaux conséquents de rénovation en 20XX. Pour autant, certains de ses équipements sont vétustes (vestiaires, besoin d'un local pour les agents, etc.), et la thermographie aérienne réalisée illustre bien l'importance des pertes thermiques (structure métallique, joints défaillants). Une note d'opportunité a été produite par le CD2E en 2020 afin d'estimer le potentiel de solaire thermique sur la piscine - potentiel qui est réel. De plus, le déchloraminateur en place n'a jamais été fonctionnel, et cette action pourrait permettre des gains financiers importants.
Ainsi, si de nombreux travaux sont nécessaires sur le bâtiment, ils ne pourront être chiffrés et priorisés que sur la base d'une étude de faisabilité complète incluant audit, animation, études, maitrise d'oeuvre.
La CCPS répondra en ce sens au volet spécifique du programme SEQUOIA Act'eau porté par le programme ACTEE de la FNCCR, qui a pour objectif d'accompagner les collectivités dans la réalisation de leurs travaux de rénovation énergétique. Pourront ainsi être envisagés et phasés :
- la création de locaux pour le personnel
- la réfection des vestiaires
- la mise en place de solaire thermique avec ou sans reprise du toit
- la réfection des façades et leur isolation thermique
- la mise en service opérationnelle du déchloraminateur.
La CCPS envisage le déménagement de son siège dans les locaux de l'ancienne Banque de France, située dans le centre ville de Solesmes. Le projet de rénovation est conséquent et s'inscrit dans le projet de réaménagement du centre bourg de la commune.
La procédure de recrutement de l'AMO sur ce projet est en cours et la finalisation des travaux est prévue sous 3 ans au maximum.
Il est essentiel que cette rénovation soit vertueuse d'un point de vue énergétique afin de réduire le bilan carbone du patrimoine de l'intercommunalité. En ce sens, la CCPS pourra répondre à l'appel à manifestation d'intérêt du programme SEQUOIA : Soutien aux Elus (locaux) : Qualitatif, Organisé, Intelligent et Ambitieux. Ce projet devra inclure des moyens domotiques de réduction des consommations (chauffages, lumières, eau chaude sanitaire, etc.)</t>
  </si>
  <si>
    <t>Responsable de pôle environnement et urbanisme, Responsable de la piscine, Chargée de mission environnement du Pays du Cambrésis, Directeur général des services,  Juriste</t>
  </si>
  <si>
    <t>Réponse au programme Act'eau début 2021, Etude technique en 2021, Phasage des travaux à définir dans le cadre de l'étude. La seconde session de l'AMI Sequoia se termine le 29/01/2021, recrutement de l'AMO : mifévrier 2021, calendrier d'exécution à proposer par les candidats, Réalisation de l'opération sous 3 ans au maximum</t>
  </si>
  <si>
    <t>Gains énergétiques, Optimisation de la ressource (eau, gaz, rejet des eaux usées), Durée de fermeture de l'équipement. Procédure de recrutement en cours, estimé à plus de 90 k€
Subventions envisageables :
- DSIL : 40%
- SEQUOIA</t>
  </si>
  <si>
    <t>Evolution de l'organisation notamment en période de travaux
Consommation énergétique au m² ; Emission de GES du nouveau siège et gain par rapport aux structures actuelles</t>
  </si>
  <si>
    <t>Suivi de l'étude technique et priorisation des travaux, Mise en oeuvre et suivi des travaux
Maitrise d'ouvrage, Définition du besoin, Suivi des travaux</t>
  </si>
  <si>
    <t>Améliorer la performance énergétique du patrimoine public : le conservatoire, l'éclairage public, l'archéosite, le bâtiment occupé par TransGourmet</t>
  </si>
  <si>
    <t xml:space="preserve">réduire les consommations énergétiques du patrimoine bâti communautaire, Réduire les consommations énérgétiques, Diminuer la pollution lumineuse,… </t>
  </si>
  <si>
    <t>Eleves du conservatoire, usagers</t>
  </si>
  <si>
    <t>980000, 150000, 5% montant de l'operation à définir, 10 000</t>
  </si>
  <si>
    <t>Selon le PPI, le conservatoire va faire l'objet d'une requalification.
La remise à niveau des pièces d'apprentissage s'accompagnera de mesures d'isolation
cela permettra de réduire les émissions de GES
une Assistance a Maîtrise d'ouvrage va être choisie de manière établir le programme de travaux.
A la suite, un maître d'oeuvre sera choisi de manière à établir un marché de travaux qui fera l'objet d'une consultation au titre de la commande publique
Selon le PPI, les parcs d'activités économiques feront l'objet d'un dispositif de modification de la typologie d'éclairage avec le passage en ampoules de type LED
Selon le PPI, l'archéosite va faire l'objet d'une requalification.
Après des premiers travaux prioritaires prévus en 2021, l'archéosite va faire l'objet d'une réisolation complète
cela permettra de réduire les émissions de GES
une Assistance a Maîtrise d'ouvrage va être choisie de manière établir le programme de travaux.
A la suite, un maître d'oeuvre sera choisi de manière à établir un marché de travaux qui fera l'objet d'une consultation au titre de la commande publique
Selon le PPI, le bâtiment occupé par TRANSGOURMET va faire l'objet de travaux d'isloation qui consistent au renouvellement de 6 fenêtres</t>
  </si>
  <si>
    <t>état d'avancement du projet / Economie d'énergie, Proportion de candélabres munis d'éclairage LED / consommation électrique</t>
  </si>
  <si>
    <t>Fleury Michon, Groupe Stoelzle</t>
  </si>
  <si>
    <t xml:space="preserve">Lutter contre le gaspillage alimentaire et création de REGAL, Création d'un Plan local de prévention des déchets ménagers et assimilés (PLPDMA), Continuer le développement des partenariats avec les écoorganismes, Inciter au réemploi, à la réparation, et à la fabrication maison de produits  ménagers/cosmétiques plus sains
</t>
  </si>
  <si>
    <t xml:space="preserve">Habitants, élus, associations, écoles agriculteurs, industriels, restauration collective, entreprises, </t>
  </si>
  <si>
    <t>La loi EGAlim prévoit un diagnostic par la restauration collective du gaspillage alimentaire. Cette obligation, intégrée au marché de groupement de commande évoqué ci-dessus, sera mise en place sous 2 ans par les services de la CCPS, leurs partenaires du PAT et la société de restauration collective titulaire du marché.
Mais au-delà de la restauration collective, et en lien avec le programme de prévention des déchets, la CCPS souhaite agir à tous les niveaux de la chaine de production alimentaire pour réduire les déchets et invendus (dons alimentaires, épicerie solidaire, etc.) tout en maintenant les revenus des agriculteurs et en assurant la satisfaction des consommateurs. La mise en place d'un REGAL est envisagée dans le cadre du PAT pour structurer les acteurs, animer la démarche et communiquer plus largement.
L’élaboration des Plans locaux de prévention des déchets ménagers et assimilés (PLPDMA) est obligatoire depuis le 1er janvier 2012 (Article L541-15-1 du code de l’environnement) pour les collectivités compétentes en collecte. Concrètement, prévenir la production des déchets consiste à mettre en place des actions visant à réduire la quantité et/ou la nocivité de ces déchets, aux différents stades de la conception, de la production, de la distribution et de la consommation des biens et des produits.
Après l'arrêt du programme BOREAL animé conjointement avec le SIAVED, les actions en matière de prévention portées directement par la CCPS se sont progressivement réduites. Début 2020, une "brigade jaune" avait été mise en place pour faire de la sensibilisation de terrain et des contrôles de bacs. La crise COVID19 nous a contraints à suspendre cette action.
Une trame de programme de prévention a été élaborée, chiffrée, détaillée action par action. Cependant, la CCPS devra encore, en ce début de mandat :
- Adapter ce projet de PLPDMA aux attentes des élus du nouveau mandat
- Chiffrer les gains pour chaque flux de déchets et les confronter aux objectifs du Code de l'Environnement
- Finaliser le calendrier, le budget, et mettre les actions en cohérence avec les évolutions réglementaires et du service à venir (biodéchets, extension de la consigne de tri)
- Mettre en place une concertation autour de la validation de ce plan d'action avec la création d'une commission consultative d'élaboration et de suivi (CCES) et d'un dispositif de suivi. Idéalement, cette concertation sera menée de concert avec celle sur l'émergence du PAT afin de limiter les sollicitations des acteurs et habitants, et de donner une cohérence de fond à l'ensemble des actions. Par exemple, le gaspillage alimentaire fait clairement le lien entre alimentation et déchets, mais d'autres initiatives (poules, achat en vrac, épicerie solidaire, compostage) illustrent également ces synergies.
La CCPS a progressivement contractualisé avec les principaux éco-organismes concernant les déchets ménagers et assimilés : Citeo, EcoSystem, Ecomobilier, Aliapur, Corepile, EcoTLC…
En ce qui concerne les déchets dangereux, il n'y a pas encore de contractualisation avec l'éco-organisme et la CCPS traite avec Triadis, prestataire du lot 2 de collecte et traitement en déchetterie jusqu'au 4ème trimestre 2021. Il s'agira donc non seulement de contractualiser avec EcoDDS, mais également de prévoir les réaménagements en déchetterie et formations adéquates des agents pour une transition sans heurts et assurer la continuité du service.
NB : L'arrêté du 1er décembre 2020 modifiant le cahier des charges des éco-organismes de la filière à responsabilité élargie des producteurs pour les déchets diffus spécifiques (DDS) ménagers des catégories 3 à 10 de produits chimiques désignés à l'article R. 543-228 du code de l'environnement élargit la REP à tous les déchets collectés par le SPPGD, ce qui facilitera grandement la mise en oeuvre opérationnelle sur site.
En mars 2020, l'association Vendegies Nature a sollicité a CCPS pour remettre en place des ateliers de réparation/fabrication de produits écologiques, qui avaient eu lieu un temps dans le cadre du programme BOREAL, mais ont été abandonnés suite au départ de l'ambassadrice du tri qui les accompagnait. Un programme de mise en oeuvre, si possible de façon conjointe avec des marchés tournants et concerts, avait été envisagé, mais n'a pu aboutir avec la crise sanitaire. L'objectif de cette action est donc de relancer ces ateliers, et de les mettre en cohérence avec les actions de l'ETAPE (ateliers fabrication), la culture (mini-concerts lors de l'atelier), l'agriculture/alimentation (organisation de marchés tournants), et ce pour un rayonnement sur toutes les communes du territoire.
Cette action s'intègre dans le cadre du plan de prévention des déchets détaillé ci-dessus, mais pourra être déclinée dans des délais plus courts dans la mesure où des associations locales en sont à l'initiative et sont porteuses.</t>
  </si>
  <si>
    <t>Accompagner les écoles dans un diagnostic du gaspillage alimentaire pour lutter contre. Dupliquer cette démarche à tous les acteurs de la production/transformation/distribution/consommation
Proposer des actions innovantes et adaptées au territoire pour prévenir la production de déchets
Optimiser le financement du service public de prévention et de gestion des déchets (SPPGD)
Prévenir la production de déchets en lien avec les associations du territoire</t>
  </si>
  <si>
    <t>Aprobio, Agroé, Solal ; ADEME, Région, Citeo, Action / Remous, Vendegies Nature, Le SIAVED, Conseil de développement du Pays, Association de commerçants du territoire, Magasins vracs récemment installés, EcoDDS</t>
  </si>
  <si>
    <t>Chargée de mission développement durable, agricole et alimentation
- Responsable de pôle environnement et urbanisme
- Prévoir l'embauche d'un agent pour l'animation du REGAL
Responsable de pôle environnement et urbanisme
- Chargée de mission accueil et collecte,
- 1 ou 2 ambassadeurs du tri à recruter en lien avec l'action cidessus
- Responsable de déchetteries, 
- Agents de déchetteries
- Pôles culture et ETAPE</t>
  </si>
  <si>
    <t xml:space="preserve">Mise en oeuvre du diagnostic dans les écoles en 2021-2022, Montage d'un dossier REGAL mi 2021, Mise en place de la concertation en 2021 (en lien avec l'émergence du PAT) Validation du PLPDMA mi 2022 Mise en oeuvre opérationnelle sur 6 ans, Contractualisation EcoDDS effective au plus tard le 31/12/2021, </t>
  </si>
  <si>
    <t xml:space="preserve">Prévention déchets, PAT, Refonte de la collecte, Culture, ateliers ETAPE, PLPDMA </t>
  </si>
  <si>
    <t>Temps des agents REGAL : subventionné à 80%/24 k€ d'un ETP + de frais de communication (20 k€), Le PLPDMA peut être finalisé en interne ou avec l'accompagnement d'un AMO (à chiffrer). Les coûts et gains générés par le plan d'action sont définir dans le cadre de de son élaboration. Accompagnement à la prise de décision incluse dans le marché global "refonte de collecte" de la CCPS, en tranche ferme Gain potentiel estimé de 30 k€ (montant annuel moyen du marché Triadis)
Non estimé à ce stade :
- animation prise en charge par Vendegies Nature ou via des intervenants
- Mise à disposition de moyens matériels</t>
  </si>
  <si>
    <t>Réduction du gaspillage alimentaire, Nombre de dons agricoles sur le territoire ou à son initiative, Nombre d'acteurs du REGAL, Réduction par flux de déchets (en tonnes)
- Participation à la concertation (nombre de réunions, nombre de participants)
- Suivi des indicateurs particuliers à chaque action
- Nombre d'actions menées à bien et respect du calendrier
Evolution des tonnages entrant dans le cadre du contrat EcoDDS, Nombre de non-conformité au contrat d'agrément, Nombre de formation des agents
Nombre d'ateliers, fréquentation</t>
  </si>
  <si>
    <t>Pesée - diagnostic - plan d'action dans les écoles, Animation d'un réseau d'échanges, Concertation et mise en place d'action avec les acteurs du territoire, Mise en oeuvre opérationnelle, Sollicitation de subventions auprès des partenaires adéquats, Contractualisation et suivi opérationnel, Sensibilisation et communication auprès de la population et en particulier des professionnels, Organisation matérielle, communication, participation aux ateliers</t>
  </si>
  <si>
    <t>Mettre en place un Programme Local de Prévention des Déchets Ménagers, Réaliser une étude relative à la tarification incitative, Définir des actions permettant l'essor d'une filière locale économie circulaire, réaliser une étude relative à la création d'une ressourcerie</t>
  </si>
  <si>
    <t>Prévenir la production des déchets ménagers, Prévenir la production des déchets ménagers / Optimiser la collecte, Inciter à l'utilisation de filères de réemploi local du déchet / Développer des filières économiques locales, Inciter au réemploi. Créer un partenariat avec l'économie solidaire. Réduire la production de déchets ménagers</t>
  </si>
  <si>
    <t>Le  PLP portera sur le développement de partenariat en faveur du réemploi et le déploiement de l'économie de la fonctionnalité (réparation D3E, mobilier,...), l'amplification du déploiement du compostage collectif en pied d'immeuble, accélération des actions de sensibilisation sur les gestes de prévention déchets, accompagner les nouveaux publics sur des actions de prévention tels que les artisans, les professionnels; inciter les usagers à changer leur mode de consommation, Elaboration et la mise en œuvre se fera en plusieurs étapes :
- Étape 1 : Établir le diagnostic du territoire : 
Fixer les objectifs du programme et des actions
Élaborer le plan d’action
Organiser la consultation du public et faire adopter le PLPDMA
- Étape 2 Conduire le PLPDMA :
Piloter le programme d’actions, mobiliser les acteurs
Mettre en œuvre et suivre les actions du programme
- Étape 3 Évaluer le PLPDMA et communiquer sur les résultats
La tarification incitative consiste à appporter une part variable dans la Taxe d'Enlèvement d'Ordures Ménagères. 
Elle permet d'inciter les foyers à limiter sa production et réduire la fréquence d'enlèvement des poubelles (gain de productivité)
Elaboration et mise en oeuvre
Etape 1 : Etude sur l'equilibre économique du service public
Etape 2 : Etablir des scenarios de part incitative
Etape 3 : Evaluer les secanrios par l'impact sur les charges et recettes et sur le plan organisationnel
Etape 4 : Evaluer les incidences économiques sur les foyers
Le réemploi local permet au territoire de se soustraire de la consommation de ressources naturelles, de biens manufacturés et de marché de ventes lointains, importés. Il peut être un facteur de dynamisation économique par l'émergence de filères de production et de transformation.
une étude territoriale quant aux flux matières importées et exportées permettra d'apporter une stratégie filière :
1. Analyse des flux de matières,
2. etablissement de scenarios dans la perspective d'optimisation d'usage des ressources et de maîtrise des risques économiques
3. stratégie vers un territoire autonome
4. Plan d'actions quant au développement de filières de production locale
La recyclerie est d’abord un point de collecte pour les biens ou équipements dont les particuliers souhaitent se séparer. Ces objets seront prioritairement valorisés par réutilisation directe, et si cela est impossible, par recyclage. Ils peuvent être ensuite donnés à des associations, ou vendus à bon prix aux habitants du quartier. Les recycleries permettent de créer des emplois, notamment d’insertion professionnelle, de sensibiliser à la réduction et la gestion des déchets, et de créer du lien social dans les quartiers où elles sont implantées. Elles sont souvent spécialisées dans des collectes d’objets spécifiques, comme les jouets, l’électroménager ou les vélos par exemple.
Opérationnalité : 
2022 : Étude de faisabilité dans le cadre de l'étude relative à l'économie circulaire 
- État des lieux : diagnostic du territoire et ses acteurs 
- Mise en place d'un groupe de travail pour élaborer le projet et le mettre en place
- Planifier la phase de projet 
- Suivi et évaluation 
&gt; Intégrer les réflexions du contrat de ville</t>
  </si>
  <si>
    <t>Associations locales / Région / ADEME / les communes du territoire / Entreprises en charge de la collecte et du traitement / acteurs de léconomie sociale et solidaire</t>
  </si>
  <si>
    <t>Amabassadeur du tri / Responsable Déchets ménagers / Directeur de l'Environnement, Directeur Développement économique</t>
  </si>
  <si>
    <t>Economie circulaire, Programme Local de Prévention des Déchets</t>
  </si>
  <si>
    <t>entre 50 000 et 100 000 €/an (selon les années et la planification) / 30 000 / 75 000 / 50 000</t>
  </si>
  <si>
    <t>Nombre de personnes/établissements sensibilisées
Kilo de déchets évités
Kilo de déchets valorisés
Tonnages OM et tri / an / habitant
Nombre de partenaires mobilisés
Tonnages déchets valorisés
Tonnages de déchets évités liés au réemploi
Nombre de partenariat sur l'Agglo 
Nombre de composteurs collectifs et individuels mis en place
Etat d'avancement de l'étude</t>
  </si>
  <si>
    <t>chiffrage en cours / 40 000</t>
  </si>
  <si>
    <t>Mettre en place une gestion de proximité des biodéchets, Optimiser le service public de gestion des déchets ménagers, Réhabiliter la déchetterie de Cambrai</t>
  </si>
  <si>
    <t>Valoriser les biodéchets, Apporter un meilleur optimum environnemental et économique associé au service public, Assurer une collecte adaptée aux gisements</t>
  </si>
  <si>
    <t>Définir le niveau de service affecté à la collecte des biodéchets / Réaliser le marché de collecte de biodéchets et les démarches de prévention associées
L’étude doit permettre à la collectivité de définir un plan d’action relatif à la collecte et au traitement des Ordures Ménagères et des déchets recyclables collectés
Opérationnalité: 
&gt; Il s’agira de s’interroger dans un premier temps sur les points suivants :
- quel est le contexte du service et  ses obligations?
- quelles sont les voies d’optimisation du service ?
- quelles sont les évolutions nécessaires pour optimiser le service à court terme ?
&gt; Puis au regard de ces évolutions :
- quels sont les scénarios possibles ?
&gt; Dans un troisième temps, et après le choix du scénario par la collectivité, cette étude devra présenter un plan d’action global pour l’optimisation du service , et notamment répondre à la question :
- comment mettre en œuvre dans le cadre contractuel le scénario choisi par la collectivité ?
Cette étude va donc être réalisée en trois phases :
- une phase de diagnostic territorial,
- une phase d’étude des scénarios d’optimisation du  service possibles,
- la définition d’un plan d’action.
Les résultats attendus sont :
- un état zéro complet sur la collecte et le traitement des déchets ménagers ;
- des propositions de scénarios avec analyse des impacts ;
- le plan d’action global pour la mise en œuvre choisie.
Piste d'actions : 
Révision du circuit de collecte 
révision des marchés de traitement, gestion des biodechets
L'acquisition en 2021 d'un terrain de 5 000 m² d'un terrain mitoyen à l'actuelle déchetterie permet de doubler l'assiette de la future déchetterie de Cambrai.
Il s'agit aujourd'hui de définir le programme : création d'un point de regroupement pour le réemploi des déchets, déchetterie professionnelle, sécurité de l'usager, signalétique, hygiène, trafic;
Pour ceci, un maître d'oeuvre sera désigné de manière à réaliser le marché de travaux qui sera attribué dans le cadre d'une prochaine consultation au titre du code de la commande publique</t>
  </si>
  <si>
    <t>Les usagers  : habitants, administrations, professionnels, établissements publics
Entreprises en charge de la collecte et du traitement des déchets ménagers
Usagers du service public de prévention et de gestion des déchets ménagers</t>
  </si>
  <si>
    <t>ADEME / les communes du territoire / Entreprises en charge de la collecte et du traitement
Ville de Cambrai/ Professionnels/ Entreprises solidaires et sociales</t>
  </si>
  <si>
    <t xml:space="preserve">Programme Local de Prévention des Déchets, Economie circulaire </t>
  </si>
  <si>
    <t>Tonnage de biodéchets collectés / Taux de valorisation, Indicateurs RH / Indicateurs financiers / Indicateurs tonnage / Indicateurs GES, état d'avancement du projet</t>
  </si>
  <si>
    <t>Collectif Méthasolesmois, SAS Bio-8</t>
  </si>
  <si>
    <t>Une vingtaine d'agriculteurs mobilisés</t>
  </si>
  <si>
    <t>environ 15 millions d'euros</t>
  </si>
  <si>
    <t xml:space="preserve">Le projet de la SAS Bio-8 :
-	Production de biogaz couvrant l’équivalent des besoins énergétiques annuels de plus de 8 000 foyers
-	Intégration de CIVEs dans un itinéraire technique raisonné (diminution de l’érosion des sols, du lessivage des nitrates, du recours aux pesticides)
-	Transformation des exploitations vers l’agriculture de conservation (agroécologie)
-	Absence de cultures principales dans le plan d’approvisionnement
-	Mise en place de visites du futur site d’installation pour sensibilisation des riverains au projet
-	Ouverture de l’installation au professionnels porteurs d’un projet de méthanisation
-	Accueil de stagiaire
Aujourd’hui, le collectif souhaite renforcer l’ancrage territorial du projet : 
-	avec l’ouverture du capital de la société aux collectivités. Le travail de concertation et d’identification des collectivités du territoire qui souhaiteraient entrer au capital n’est pas finalisé, 
-	la possibilité dans une deuxième phase du projet de traiter d’autres déchets notamment les déchets fermentescibles sur la Communauté d’Agglomération de Cambrai (CAC),
-	en améliorant l’acceptabilité du projet : un collectif d’habitant (dont des membres du conseil municipal la Ville de Masnières) s’interroge sur le projet avec des sollicitations régulières auprès de la Mairie depuis quelques mois, sur les sujets suivants : plan d’épandage, nuisances (pollution visuelle, olfactive…), manque de concertation
Le projet du collectif MéthaSolesmois :
Créé en 2017, le collectif d’agriculteur à l’initiative du projet regroupe aujourd’hui 8 exploitations en polyculture élevage (laitier, viande bovien ou poulet) dans l’objectif de valoriser tous les sous-produits de leur activité et de : 
Stabiliser les revenus sur une longue période, pour moins dépendre des marchés extérieurs.
Faire face à l’évolution des normes de stockage (4 à 6 mois) sans trop réinvestir sur des ouvrages sur les exploitations.
Répondre aux contraintes sociétales et environnementales face aux dépôts bout de champs.
Le projet a été dimensionné pour incorporer 84 tonnes de matières par jour, avec les sous-produits suivants : 
-	Effluents d’élevages (lisier et fumier) : 6100 T
-	Ensilages : 
o	maïs : 8000 T, 
o	Seigle immature : 4480 T 
o	herbe : 750T
-	Pulpe, radicelle et soupe de betterave : 3500 T et 2000T
-	Tonte de pelouse : 400 T
-	Graisse végétale : 300 T
-	Racine d’endives : 1000 T
-	Boues de laiterie : 2000 T
-	Résidus 
o	céréales 500 T 
o	fabrication aliment 250 T 
o	pommes de terre 1000 T
Le dimensionnement technique du projet a fait l’objet d’études avancées, et les principales caractéristiques envisagées sont les suivantes : 
-	Localisation sur la commune de Solesmes, route de Romeries
-	2 digesteurs 23 m x 6 m avec gazo
-	1 post digesteur 25 m x 6 m avec gazo
-	1 stockage 40 m x 8 m avec couverture pluviale
-	1 stockage déporté 3.000 m³ 
-	Etude GRDF demandée pour un Cmax à 240 Nm³/h
-	Epandage des résidus sur les exploitations agricoles des actionnaires
-	Un investissement estimé de l’ordre de 6.5 M€ sur 15 ans </t>
  </si>
  <si>
    <t>Produire une énergie verte (Répondre à une demande sociétale)
•	Améliorer le bilan carbone de notre territoire
•	Transformer notre modèle agricole en modèle agro-écologique
•	Réduire notre dépendance aux produits phytosanitaires et engrais chimique
•	Diversifier nos exploitations, réduire notre dépendance aux marchés agricoles 
Stabiliser les revenus sur une longue période, pour moins dépendre des marchés extérieurs.
Faire face à l’évolution des normes de stockage (4 à 6 mois) sans trop réinvestir sur des ouvrages sur les exploitations.
Répondre aux contraintes sociétales et environnementales face aux dépôts bout de champs</t>
  </si>
  <si>
    <t>AMO EnR, Soutien au développement des EnR locales</t>
  </si>
  <si>
    <t>Pays, SIDEC,…</t>
  </si>
  <si>
    <r>
      <t>150 k</t>
    </r>
    <r>
      <rPr>
        <sz val="14"/>
        <color theme="1"/>
        <rFont val="Calibri"/>
        <family val="2"/>
      </rPr>
      <t>€</t>
    </r>
    <r>
      <rPr>
        <sz val="14"/>
        <color theme="1"/>
        <rFont val="Calibri"/>
        <family val="2"/>
        <scheme val="minor"/>
      </rPr>
      <t xml:space="preserve"> / 1000 000 (SIDEC)</t>
    </r>
  </si>
  <si>
    <t>L’objectif est de soutenir le développement de la production d’énergies renouvelables sur le territoire en lien avec les objectifs du PCAET (lien avec les objectifs du SRADDET) et de l’étude de planification énergétique, avec un schéma de développement vertueux.
A contratrio des schémas de développement « classique », l’objectif est de repositionner les collectivités au centre des projets de production d’EnR du territoire, jusqu’à leurs permettre de s’impliquer directement, notamment financièrement (actionnariat) et de participer à la gouvernance. L’AMO a pour objectif d’accompagner ces nouveaux partenariats publics – privés jusqu’à la structuration et la rédaction des statuts et du pacte d'associés suivant le scénario juridique retenu, permettant notamment d’engager un investissement public (voire citoyen). Les retombées économiques liées à ces projets devront permettre de financer la transition énergétique du territoire. Il est prévu également dans le cadre des missions de l’AMO de travailler sur l’acceptabilité de ces projets, notamment avec un aide à la définition d’une démarche de concertation.
Soutenir les collectivités  dans leur démarche de développement, dans le respect des règles de la commande publique ;
Expertise technique et juridique ; améliorer la résilience des réseaux électriques notamment en zone rurale pour augmenter sa fiabilité et permettre l'intégration croissante des EnR</t>
  </si>
  <si>
    <t>EPCI, ENEDIS, GRDF, SEM Hauts de France, Région…</t>
  </si>
  <si>
    <t>nombre de projets accompagnés, retombées financières (fiscales, participation au capital), réduction GES en Teq CO2/an, production en Mwh/an, Valorisation de déchets et matières Tonnes valorisées/an, nombre de salariés employés/formés
Nombre  d'informations échangées; retours d'expérience, nombre d'actions réalisées (réunions, visites de site, dossiers traités…) Contrôle concession (qualité et continuité de fourniture)</t>
  </si>
  <si>
    <t>Assurer un relais local du GUH et sa déclinaison locale
Massifier la rénovation des logements privés</t>
  </si>
  <si>
    <t>Les Guichets Uniques de l’Habitat, lieux dédiés et de proximité permettent d’accompagner tous les habitants, quel que soit leur niveau de revenu, dans leurs projets de rénovation de leur logement. Ils ne se substituent pas à l’existant mais articulent les missions proposées en matière de rénovation des logements et d’habitat sur le territoire concerné. Le Guichet unique de l’habitat a pour mission d’accueillir, d’informer, de conseiller et d’accompagner les habitants en un lieu unique, leur fournissant toutes les informations techniques, financières, fiscales et réglementaires nécessaires à l'élaboration du projet de rénovation de leur logement (rénovation énergétique, adaptation au vieillissement, accessibilité, etc.). Des Conseillers leur apportent des informations personnalisées, gratuites et indépendantes et les orientent vers les professionnels qualifiés. Les Guichets uniques de l’habitat pourront, dans un deuxième temps, mobiliser des professionnels du bâtiment et du secteur bancaire.
Le Pays du Cambrésis a répondu en décembre 2020, en lien avec ses EPCI membres, à l'appel à projet porté par la Région sur la mise en place d'un Guichet Unique de l'Habitat articulant les dispositifs existants et en cours de développement sur le Cambrésis (PIG, Fonds Air, Régie Pass'rénovation, ARREL, MaPrimeRénov'...). L'objectif de ce dispositif est de donner de la visibilité aux aides existantes ayant une réelle plus-value en termes d'efficacité énergétique, et de promouvoir les bouquets de travaux. Il s'agit ainsi d'élargir les missions d'information de l'Espace Info Energie vers une démarche proactive d'animation - identification des ménages en précarité énergétique, et de massifier les travaux de rénovation.
Sur le Solesmois, force est de constater que faute d'animation portée localement, les retombées des dispositifs actuels sont très faibles. Pour que le GUH soit efficace localement, une réelle implication du chargé de mission habitat sera essentielle, en collaboration avec le chargé de mission du Pays.
Qui plus est, la thématique est en constante évolution réglementaire, avec des dispositifs nationaux (plan de relance), régionaux (passeport énergétique du logement - PEL, Service d'accompagnement à la rénovation énergétique - SARE), etc. en constante création/modification/adaptation. Il est donc nécessaire qu'une veille soit faite sur ces mécanismes, et que les travaux portés par le Pays du Cambrésis soient effectués en concertation complète pour une réelle adaptation aux problématiques de notre petit EPCI.</t>
  </si>
  <si>
    <t>Rénovation tertiaire, Lien avec la reconquête de la trame bâtie</t>
  </si>
  <si>
    <t xml:space="preserve">chargé de misison Habitat, chargé.e de mission Plan Climat, chargés de mission / techniciens des EPCI </t>
  </si>
  <si>
    <t>Pays, CPIE Villes de l'Artois, SIAVED</t>
  </si>
  <si>
    <t>Structuration de l'organisation à mettre en place,
Accompagnement à la communication et à l'animation</t>
  </si>
  <si>
    <t>typologie de travaux, consommation énergétique avant/après en kwh./m2/an, gain énergétique moyen, surface du logement, montant HT / TTC, Nombre de logement rénovés ANAH / SPEE</t>
  </si>
  <si>
    <t>Financer et développer le PIG Habiter mieux du Pays du Cambresis</t>
  </si>
  <si>
    <t>ANAH, Département,…</t>
  </si>
  <si>
    <t>nombre d'audits, information de 1er niveau, nombre d'AMO, nombre de conseils personnalisés, nombre de logements rénovés</t>
  </si>
  <si>
    <t>Le Programme d’Intérêt Général (PIG) « Habiter Mieux » est la déclinaison locale du programme national « Habiter Mieux » lancé par l’Etat dans le cadre du grand emprunt « Investissement d’Avenir ». L’objectif est d’aider les ménages, propriétaires occupants aux revenus modestes, éligibles aux aides de l’ANAH, en situation de forte précarité énergétique, à améliorer leur logement, leur qualité de vie et leur pouvoir d’achat.
Les travaux effectués chez les propriétaires occupants devront permettre d’atteindre un gain énergétique d’au moins 35%.
Ce projet répond à 4 enjeux majeurs :
	La résorption de la précarité énergétique des ménages et du mal logement ;
	La réduction de la facture énergétique des ménages aidés et la réduction de la consommation énergétique de l’habitat ;
	La promotion et la valorisation des énergies renouvelables ;
	Le maintien des personnes à autonomie réduite à domicile par l’adaptation de leur logement.</t>
  </si>
  <si>
    <t>Améliorer l'offre résidentielle, réduire la vacance et redynamiser les centres-bourgs
CAC : 70 logements réhabilités</t>
  </si>
  <si>
    <t>Pour la CCPS : 
Le taux de vacance sur le Cambrésis et en particulier le Solesmois est élevé, et supérieur aux moyennes régionales et nationales. L'offre de logements reste limitée d'un point de vue qualitatif, notamment dans les centres-bourgs où des logements anciens et/ou vacants ne répondent plus aux attentes des ménages.
Ainsi, il est prévu de lancer, en concertation avec le Pays du Cambrésis et plus particulièrement la CA2C, une opération programmée d'amélioration de l'habitat (OPAH) afin de permettre la rénovation conjointe de centre(s)-bourg(s) et de revaloriser le parc de logements.
Pour la CAC : 
L'OPAH se matérialise par une convention signée entre l’Etat, l’Anah et la CAC. Elle est d’une durée de 3 à 5 ans. Ce contrat expose le diagnostic, les objectifs, le programme local d’actions et précise les engagements de chacun des signataires.
Une Opah se prépare avec :
une phase de diagnostic qui recense les dysfonctionnements du quartier ou des immeubles du périmètre choisi : problèmes urbains, fonciers, sociaux, état du bâti, conditions de vie des habitants…
une étude préalable qui préconise les solutions à apporter aux dysfonctionnements soulevés lors du diagnostic et qui définit les objectifs qualitatifs et quantitatifs à mettre en œuvre dans l’opération programmée.
Puis l’Opération programmée est mise en place selon les termes fixés par la convention. Elle doit faire l’objet d’un bilan et d’une évaluation pour mesurer son efficience.
La mission de "suivi-animation" est assurée en régie ou confiée à un opérateur externe. Cette mission suit la mise en œuvre (information, conseil aux propriétaires, aide au montage de dossiers) et le bon déroulement de l’opération.</t>
  </si>
  <si>
    <t>propriétaires, occupants, communes</t>
  </si>
  <si>
    <t>ANAH, Pays, EPCI</t>
  </si>
  <si>
    <t>Techniciens EPCI, Pays</t>
  </si>
  <si>
    <t>Lien avec la lutte contre l'artificialisation du foncier, un lien pourrait également être créé avec les projets de réhabilitation du coeur de ville</t>
  </si>
  <si>
    <t>Etude : 68 000 € (CAC) / 30 000 (CCPS)</t>
  </si>
  <si>
    <t>Avancement de l'étude, Nombre de dossiers accompagnés, Bénéfice énergétique
Evolution du nombre de logements vacants depuis plus de 3 ans (base FILOCOM)
Nombre de logements remis sur le marché,
Nombre de locaux reconvertis en logement</t>
  </si>
  <si>
    <t>Accompagnement des collectivités, des établissements sur la thématique de la qualité de l'air intérieur</t>
  </si>
  <si>
    <t>Appliquer la réglementation dans les bâtiments publics à travers un accompagnement et adapter les guides méthodologiques à chaque commune afin d'élaborer un programme d'action
Mettre en œuvre des ateliers à destination du grand public sur les produits d’entretien
Réduire l'exposition du personnel et des enfants aux polluants de l'air intérieur</t>
  </si>
  <si>
    <t>ATMO, DREAL, SIAVED</t>
  </si>
  <si>
    <t>Améliorer la qualité de l'air intérieur dans les bâtiments des collectivités
Sensibilisation et mise en place de produits d'entretien naturels (vinaigre blanc, savon noir, bicarbonate…)</t>
  </si>
  <si>
    <t>usagers, communes, agents d'entretien, publics vulnérables</t>
  </si>
  <si>
    <t>Pays, EPCI, Département</t>
  </si>
  <si>
    <t>Etablir un réseau efficace, cohérent, attractif, qui s’appuie, de manière prioritaire sur l’exploitation et l’équipement d’infrastructures existantes. 
Développer des services complémentaires permettant d’accompagner les changements d’usages
Définir les axes de communication permettant de valoriser les actions menées et d’accélérer les changements de comportements
Mise en place d’une stratégie de développement des usages cyclables à horizon 2030
Mise en place d’une programmation pluriannuelle d’investissement sur 10 ans
Disposer de la vision d'un futur maillage pour faire du mode cyclable une alternative crédible à l'automobile pour des déplacements domicile-travail et des déplacements à visée touristique
Proposer une offre cyclable localement, participer au projet vélo et territoire (vélo 2) proposé par l'ADEME et dont le Pays est territoire sélectionné, décliner le schéma départemental</t>
  </si>
  <si>
    <t xml:space="preserve">Habitants / Usagers (population résidente et touristique, salariés, étudiants, scolaires…), EPCI... </t>
  </si>
  <si>
    <t>Pays, Département, Région, ADEME, CREM, ADAV….</t>
  </si>
  <si>
    <t>chargé.e de mission "mobilités", techniciens Pays / EPCI</t>
  </si>
  <si>
    <t>Ateliers foncier du SCoT, SDV, COT TRI, PDES, Moby</t>
  </si>
  <si>
    <t>Budget du Pays du Cambresis / 50 k€ / Montant des travaux et des subventions mobilisables à estimer dans le cadre de l'étude plan vélo</t>
  </si>
  <si>
    <t>Mise en place d’une programmation pluri-annuelle, nombre d’aménagements réalisés / Etat d'avancement du projet,  Km d'aménagements cyclables réalisés, pourcentage du réseau équipé, montant de travaux réalisés, taux de report modal</t>
  </si>
  <si>
    <t>Pays, CPIE Ville de l'Artois, EPCI</t>
  </si>
  <si>
    <t xml:space="preserve">Accompagner les collectivités sur la thématique des îlots de chaleur, réaliser des diagnostics / cadastres des zones chaudes et froides </t>
  </si>
  <si>
    <t>Réaliser un diagnostic des zones chaudes et fraîches, afin de définir un cadastre « frais ».
Sensibiliser les élus aux notions d’îlots de chaleur, d'albédo et autres éléments impactant sur les effets de canicules.
Refaire la culture de l'arbre en ville, pas seulement comme aspect paysage.
1 action engagée dans chaque pôle de centralité du SCoT (12 pôles) suite au diagnostic / cadastre des zones chaudes et froides : réduction l'imperméabilisation, végétalisation …</t>
  </si>
  <si>
    <t>Utilisation de l'application « Arbo climat », pour gérer les programmes de plantations, avec prise en compte de la résilience de l'essence, de son impact sur les îlots de chaleur urbains, sur la biodiversité, sur la qualité de l'air, et le pouvoir allergisant, sans oublier les notion d'entretien.
Créer un « point référent » sur la thématique des îlots de chaleur. Celui-ci permettrai a une commune qui souhaite travailler sur cette thématique, de trouver un outil de prospective adapté à son territoire.
Intégration / gestion des eaux pluviales en milieu urbain</t>
  </si>
  <si>
    <t>Le grand public, les élus et techniciens d'espaces verts, Communes pôles</t>
  </si>
  <si>
    <t>chargé.e de misison planttions,  chargée de mission Plan climat, technicien CPIE</t>
  </si>
  <si>
    <t>nombre de communes engagées, nombre de projets, surfaces concernées
Surface étudiée et traitée. Nombre de communes sollicitant le « point référent »</t>
  </si>
  <si>
    <t>Techniciens des EPCI</t>
  </si>
  <si>
    <t>Usagers, riverains, Agriculteurs, Elus,
élèves de la MFR</t>
  </si>
  <si>
    <t>Agence de l'Eau Artois Picardie / DDTM59 / Communes / DREAL / propriétaires / exploitants agricoles / ADOPTA / Chambre d'agriculture / Noréade / Syndicats de gestion de cours d'eau</t>
  </si>
  <si>
    <t xml:space="preserve">Pour la CAC : 
Une cartographie de sensibilité aux risques de coulées de boues a été réalisée par la CAC.
Depuis 2019, l'Agglomeration a mis en place un fonds de concours visant à accompagner les communes dans la réalisation d'aménagements de maîtrise de ruissellements par la réalisation de techniques d'hydraulique douce. 
Parallèlement, l'Agence de l'Eau Artois Picardie poursuit sa poliique d'aide en y apportant comme prérequis la réalisation d'étude globae de bassins versants.
La réalisation d'un schema directeur eaux pluviales surlequel pourraient s'appuyer les communes permettratit de bonifier le taux d'aide.
En 2008, un évènement pluviometrique intense a eu comme conséquence une montée des eaux de l'Escaut provoquant des dégâts matériels pour une cinquantaine d'habitations.
Il est prévu de stocker temporairement les volumes de l’Escaut par la mise en place d'une zone temporairement inondable à l'aide de la réalisation de trois vannes en amont immédiat du canal de Saint-Quentin, la réalisation d’un déversoir au lit de l’Escaut orientant le débit vers la Zone d’Expansion de Crues, la construction d’un fossé faisant le lien entre le déversoir et le réseau existant de fossés, la construction d'un franchissement de fossés permettant le rétablissement des chemins agricoles, le curage des fossés existants et la construction de deux merlons de protection.
Pour la CCPS : 
Depuis 2021, le programme agribio de la CCPS intègre un volet relatif à la quantité de la ressource en eau au travers de son axe 5. Au-delà de la prévention des pollutions, il s'agit également de protéger le territoire contre les dérives d'une agriculture trop destructrice des sols et de leur capacité de rétention des eaux.
Ainsi, la CCPS interviendra avec le Syndicat du Bassin de la Selle pour sensibiliser maires, agriculteurs et élèves de la MFR autour de projets de plantations de haies/lutte contre l'érosion.
Pour la CA2C :
le SMABE qui gère les différents cours d'eau du territoire de la CA2C aménage des espaces de retenues ou met en place des fascines sur les différents sites concernés. Depuis 2012, les actios des ORQUES animés par Noréade intégrent un volet relatif à la quantité de la ressource en eau. Au délà de la prévention des pollutions, il s'agit également de protéger le territoire contre els dérives d'une agriculture trop destructrice des sols, et de leur capacité de rétention des eaux. La CA2C interviendra avec Noréade pour sensibiliser les maires, agriculteurs autour de projets de plantations de haies/lutte contre l'érosion. Ces actions se feront en partenariat avec les communes, ENRx, et le PETR.    
Depuis 2012, les actions des ORQUES animés par Noréade intégrent un volet relatif à la quantité de la ressource en eau. Au-délà de la prévention des pollutions, il s'agit également de protèger le territoire contre les dérives d'une agriculture trop destructrice des sols et de leur capacité de rétention des eaux. La CA2C interviendra avec Noréade pour sensibiliser les maires, agricukteurs autour de projets de plantations de haies/lutte conre l'érosion. Ces actions se feront en partenariat avec les communes, l'ENRx et le PETR.     </t>
  </si>
  <si>
    <t>EPCI, communes, syndicats de gestion de cours d'eau</t>
  </si>
  <si>
    <t>Mise en place d'un COT EnR/ Développer une stratégie EnR</t>
  </si>
  <si>
    <t>Pays, EPCI, Communes, entreprises, agriculteurs…</t>
  </si>
  <si>
    <t>Mise en oeuvre du programme ambitieux de développement des ENR
Augmenter la part des énergies renouvelables 
Production locale de gaz renouvelable, injecté dans le réseau de gaz 
Accompagner les projets de méthanisation collective et concertés</t>
  </si>
  <si>
    <t>Pays du Cambrésis, ADEME, Région, GRDF, SIDEC</t>
  </si>
  <si>
    <t>Développeurs, Pprteurs des projets de biométhane, communes, EPCI,…</t>
  </si>
  <si>
    <t>Concertation, Réunions publiques et présentations en conseils municipaux, Modélisatio financière, Négociation, formalisation et sécurisation juridique, Gouvernance et participation aux instances décisionnelles, Sensibilisation des parties prenantes (préfecture, DREAL, etc.)</t>
  </si>
  <si>
    <t xml:space="preserve">COT TRI, EPE, AMO EnR; Plan ENR de la CCPS </t>
  </si>
  <si>
    <t>Des objectifs quantitatifs de mobilisation de ces ressources à horizon 2030</t>
  </si>
  <si>
    <t>Elaboré en large concertation, le Schéma doit permettre d’établir : 
• Un état des lieux qui a identifié d’importantes ressources de biomasse mobilisables en Pays de la Loire pour une valorisation énergétique (issues de l’agriculture, de la forêt, des industries du bois et des biodéchets)
• Des objectifs quantitatifs de mobilisation de ces ressources à horizon 2030 ainsi que les mesures à mettre en œuvre pour atteindre ces objectifs.
Ainsi, le document vise une mobilisation durable de la biomasse pour produire l’énergie de demain, dans le respect de l’environnement (sols, eau, air, biodiversité, production agricole durable, …) et de la hiérarchie des usages :
• 1. Promouvoir la gestion durable et la qualité de la ressource régionale de biomasse,
• 2. Favoriser le développement des projets de valorisation énergétique de la biomasse (réseaux de chaleur, chaufferies bois, méthanisation et usages du biogaz),
• 3. Mieux connaître et informer.
Le schéma, au-delà de la connaissance des ressources valorisables, c’est une analyse :
•	des besoins de structuration des filières,
•	des équipements structurants à créer
•	des moyens (humains, financiers) à mobiliser dans une démarche de mutualisation
•	des bénéfices climatiques, environnementaux
•	des coûts et retombées économiques
•	des besoins de formation et de sensibilisation des acteurs.
Le Schéma est un document non prescriptif mais il constitue un document d’orientations contribuant à réduire la part des énergies fossiles, favoriser la transversalité, mobiliser et œuvrer collectivement à la transition énergétique et écologique.</t>
  </si>
  <si>
    <t>COT EnR</t>
  </si>
  <si>
    <t>intégrer les enjeux énergétiques dans les documents d’urbanisme, planifier et cartographier le développement des énergies renouvelables via le SCoT, Appliquer dans les documents d'urbanisme les recommandations de la TVB élaborée par le Pays du Cambrésis et intégrée au SCoT du Cambrésis…</t>
  </si>
  <si>
    <t>Suivre l'élaboration du SCOT et adapter le projet d’aménagement et de développement durable</t>
  </si>
  <si>
    <t>A la suite de la détermination de la stratégie énergétique du territoire il se pose assez naturellement
la question de l’articulation avec les stratégies d’organisation spatiale et donc de planification
urbaine. Le domaine des consommations et productions d’énergie et celui de l’organisation
spatiale faisant appellent à des compétences et à des instances différentes, la réussite de la mise
en place d’un PCAET se joue beaucoup sur la déclinaison (ou le dialogue) entre les différentes
stratégies territoriales.
Beaucoup d’acteurs sont déjà convaincus de l’importance de l’aménagement du territoire non
seulement sur les consommations d’énergie mais également dans la production d’énergie.
L’aménagement du territoire peut être un frein ou une contrainte au développement des énergies
renouvelables mais il peut être également un formidable moyen de cadrage et de
développement de ces énergies et favoriser ainsi l’essor vert, durable et exemplaire d’un territoire.
Sur le territoire du Pays du Cambrésis, le PCAET s’applique à l’échelle du territoire du SCOT ce qui
présente un avantage de cohérence d’échelle. L’articulation entre PCAET et SCOT répond
vraiment à l’un des principes du développement durable : « des actions locales pour des
conséquences globales ».
L’intégration portera notamment sur les points suivants :
• Densité des villes, places des espaces verts,
• Solutions de transports disponibles,
• Caractéristiques du parc de logements,
• Emplacements des zones d’activités commerciales, industrielles et d’emplois…
• Zones de développement de l’éolien,
• Conditions particulières pour l’installation de panneaux photovoltaïques…
Annulées depuis 2012, les Zones de Développement de l’Eolien se définissaient par un espace
géographique sur lequel s’organisait l’installation d’éoliennes, dans l’idée d’une intégration
harmonieuse entre elles.
Actuellement, seuls les documents d’urbanisme peuvent permettre aux élus de planifier l’éolien ou
le photovoltaïque. Il s’agit donc de définir un schéma éolien/ PV, avec des zones favorables et des
zones défavorables, et de l’annexer au SCOT ou de le transposer dans le zonage du PLUi, avec
des zones A favorables à l’éolien et des zones A défavorables.
L’approche proposée pour l’éolien peut aussi être utilisée pour le photovoltaïque au sol. Bien que
moins sujet à polémique, il peut être intéressant de réaliser un schéma de développement
photovoltaïque définissant les zones favorables au développement de grandes unités de
production. Ce schéma pourra être annexé au SCoT, sans nécessairement être transposé dans le
zonage (les enjeux sociétaux étant moins élevés).
Le PLUi de la CCPS est l'un des premiers PLU intercommunal du Nord. Il a été construit dans un esprit de concertation fort, sur la base d'ateliers du foncieret de nombreux échanges locaux.
Le SCOT du Pays du Cambrésis, en cours d'élaboration, est attendu pour juin 2024 ; le PLUi de la CCPS devra se mettre en conformité avec ce document. La participation de la CCPS à la rédaction de ce document cadre est essentielle pour que les ambitions en matière d'aménagement et d'urbanisme de la CCPS soient bien en phase avec ceux qui émergeront à l'échelle de l'arrondissement.
La première étape pour la CCPS consiste donc :
- à participer à la rédaction du PADD du SCOT, pour s'assurer de la cohérence avec le sien
- A coorganiser avec le Pays des ateliers du foncier ayant vocation à connaitre les projets des  communes membres, et à identifier les actions de court et moyen terme qui en découleront afin de les accompagner (plan de relance, etc.)
Une présence forte de la CCPS pour assurer le lien entre les communes et le Pays sont nécessaires pour garantir que les impacts sur le PLUi de la CCPS seront limités (révision simplifié ou modification simplifiée ou non)</t>
  </si>
  <si>
    <t>Pays du Cambrésis, mairies, PPA</t>
  </si>
  <si>
    <t xml:space="preserve">Techniciens Pays / EPCI </t>
  </si>
  <si>
    <t>PCAET, PCAET, COT TRI
Articulation avec les démarches d'urbanisme au sens large, dont la limitation de l'artificialisation des sols, mais aussi en lien avec les projets plus transverses d'aménagement du territoire (développement économique, agricole, numérique)</t>
  </si>
  <si>
    <t>Ateliers du foncier, de sensibilisation, débats politiques, concertation, etc.</t>
  </si>
  <si>
    <t>Aménagement de sites :  le site du Bois des Sources,  le site de Niergnies</t>
  </si>
  <si>
    <t>Aménager une friche de 23 hectares en aménagements à usage pédagogique et en faveur de la protection de l'environnement, Aménager le site de l'ancien aérodrome de Niergnies</t>
  </si>
  <si>
    <t>600000 / 600000</t>
  </si>
  <si>
    <t>réaliser une étude diagnostic de deux systèmes d'assainissement, revoir la métrologie mise en place sur le système d'assainissement de Marcoing</t>
  </si>
  <si>
    <t>Etat d'avancement de l'étude / Qualité de rejet et rendement épuratoire</t>
  </si>
  <si>
    <t>les stations de traitement de Marcoing et Fontaine Notre Dame font partie de la liste éditée par le Ministère de la transition écologique comme non-conforme à la Diretive Eaux Résiduaires Urbaines de 1991 (précontentieux européen)
La stations de traitement de Marcoing fait partie de la liste éditée par le Ministère de la transition écologique comme non-conforme à la Directive Eaux Résiduaires Urbaines de 1991 (précontentieux européen)
la réalisation d'un bypass et d'une mesure en tête de station permettrait de se soustraire de cette situation</t>
  </si>
  <si>
    <t>EPCI, Pays</t>
  </si>
  <si>
    <t>Développer les pratiques agroécologiques et y former les agriculteurs de demain</t>
  </si>
  <si>
    <t xml:space="preserve">Agriculteurs, élus, élèves de la MFR </t>
  </si>
  <si>
    <t>Chambre d'agriculture, Bio en Hauts de France, Initiatives Paysannes, Terre de lien</t>
  </si>
  <si>
    <t>Techniciens EPCI</t>
  </si>
  <si>
    <t xml:space="preserve">Ateliers du foncier, de sensibilisation, débats ; Animation de la démarche et du Réseau ; Réunions d'échanges/formation  </t>
  </si>
  <si>
    <t>Maintenir une agriculture à taille humaine, diversifiée et conserver les prairies
Adapter les cultures au territoire, au changement climatique, et aux sécheresses
Sensibiliser les agriculteurs aux usages de l'eau, et à l'adaptation de leurs cultures aux nouveaux aléas climatiques
Sensibiliser aux enjeux carbone/eau du maintien des prairies, accompagner les filières
Inciter aux changements de pratiques pour la préservation des sols, de l'air et de l'eau
Initier une réflexion sur le travail du sol et la séquestration du carbone
Accompagner la transition foncière et limiter le remembrement
Sensibiliser aux enjeux liés au foncier, anticiper les transmissions
Proposer des ateliers et de la sensibilisation aux élèves de la MFR</t>
  </si>
  <si>
    <t>L'âge moyen des agriculteurs est de 52 ans et d'ici 10 ans près de la moitié d'entre eux partira à la retraite, entrainant des enjeux forts de transmission foncière. Le contexte transfrontalier induit une pression financière supplémentaire sur le foncier, l'hectare belge pouvant valoir près du double de l'hectare français, et 2,5 fois plus pour l'hectare hollandais.
Les élus locaux, et les techniciens qui mettent en oeuvre leurs politiques, ont ici un rôle clé à jouer en termes de connaissance de leur territoire, et d'accompagnement dans la transmission. L'objectif est d'éviter une trop grande concentration du foncier au sein d'industries agricoles, et de préserver la possibilité d'installation de jeunes actifs, ou les pratiques agroécologiques qui nécessitent plutôt de petites surfaces.
Comme évoqué ci-dessus, depuis 2021, le programme agribio de la CCPS intègre un volet relatif à la quantité de la ressource en eau au travers de son axe 5.
Après plusieurs années de sécheresses estivales et de fortes tensions sur la ressource, il nous a de fait semblé nécessaire de partager sur comment adapter l'agriculture au changement climatique, rendre les agriculteurs moins vulnérables.
Cette action s'articulera autour d'interventions sur le choix des cultures/semences, l'adaptation des outils et méthodes de travail, et les retours d'expériences.
Les prairies sont un puit de carbone qu'il est essentiel de conserver. Le 11ème programme de l'Agence de l'Eau a ouvert une possibilité aux agriculteurs de retourner des prairies dans certains cas en 2019-2020.
Les interventions dans le cadre du PAB ont pour vocation de sensibiliser les agriculteurs aux bénéfices environnementaux de ces surfaces, et d'accompagner le maintien de la polyculture élevage (travail sur les débouchés, bourses aux échanges, etc.)
La MFR d'Haussy est un lieu d'expérimentation privilégié pour comparer des pratiques culturales, des outils, des rendements, etc. Ayant un temps envisagé une conversion totale à l'agriculture biologique, elle favorise aujourd'hui des réflexions relatives à des structurations de filières et d'adaptation des pratiques.
Accompagnée par les techniciens de la Chambre d'Agriculture ou de Bio en Hauts de France, la MFR fait ainsi découvrir à ses élèves des pratiques alternatives, et les forme afin qu'ils d'interrogent constamment sur l'agriculture qu'ils promouvront demain.
Le partenariat avec la MFR permet également aux autres partenaires de la CCPS d'intervenir sur des thématiques abordées dans le PAB auprès des élèves.
Soucieuse de préserver la qualité de sa ressource en eau, la CCPS a mis en place depuis 2017 un programme agribio (PAB) financé par l'Agence de l'Eau.
L'objectif de ce programme est de sensibiliser les agriculteurs non seulement à la conversion vers le bio, mais également aux changements de pratique pour une agriculture plus raisonnée, plus économe en intrants.
Ce programme s'articule principalement autour d'ateliers, de rencontres, de formations, de conseils à destination des agriculteurs ou toute personne ayant un projet lié à l'agriculture. Il a vocation à rassembler, faire échanger, et susciter les interrogations, les échanges matériels et de produits/sous-produits.
Depuis 2021 (4ème programme), la CCPS a ressenti le besoin de mieux connaitre ses agriculteurs, leurs besoins, leurs attentes. Elle ira donc à leur rencontre pour réaliser ce diagnostic et faire évoluer au besoin son accompagnement.
Des projets expérimentaux d'agriculture biologique de conservation des sols (ABC) sont menés par Bio en Hauts de France et la Chambre d'agriculture. La CCPS a souhaité intégrer cette démarche afin de faire profiter des retours d'expérience à ses agriculteurs, et de promouvoir des pratiques préservant qualité et quantité de l'eau. En partenariat avec le PNR de l'Avesnois, il s'agit de suivre des fermes et d'animer un réseau de partage sur ces parcelles d'essai. Des rencontres ou évènements pourraient également avoir lieu.</t>
  </si>
  <si>
    <t>Evolution du nombre de fermes et de la surface moyenne
Nombre de nouvelles installations
Nombre de réunions d'échanges/formation, Nombre d'hectares de prairies,</t>
  </si>
  <si>
    <t>Etudier l'opportunité / Définir un projet alimentaire territorial partagé et concerté</t>
  </si>
  <si>
    <t>Relocaliser l'agriculture et l'alimentation dans le territoire
Rassembler élus, citoyens et producteurs autour d'un projet d'alimentation saine et durable</t>
  </si>
  <si>
    <t xml:space="preserve">Prévus dans la loi d’avenir pour l’agriculture, l’alimentation et la forêt du 13 octobre 2014 (Art 39), les projets alimentaires territoriaux s'appuient sur un diagnostic partagé faisant un état des lieux de la production agricole et alimentaire locale, du besoin alimentaire du bassin de vie et identifiant les atouts et contraintes socio-économiques et environnementales du territoire. Élaborés de manière concertée à l’initiative des acteurs de la CAC, ils visent à donner un cadre stratégique et opérationnel à des actions partenariales répondant à des enjeux sociaux, environnementaux, économiques et de santé. L’alimentation devient alors un axe intégrateur et structurant de mise en cohérence des politiques sectorielles sur ce territoire.
L'appui sur un diagnostic partagé par les acteurs locaux et la coordination de l’ensemble des actions par une instance de gouvernance sont gages de la réussite de la mise en place du PAT. La DRAF peut nous accompagner dans cette démarche, en nous informant sur les soutiens méthodologiques, et en facilitant la mise en relation avec les acteurs du territoire.
Les actions du  PAT, répondant aux objectifs du Plan régional d’agriculture durable et du Programme national pour l’alimentation, peuvent s’articuler avec d'autres outils de politique publique territoriale:  Schéma de cohérence territoriale (SCoT), agenda 21 local, contrat de bassin, programme régional de développement rural, charte des PNR, contrat de ruralité, contrat de santé local, stratégie touristique, Schéma régional d'aménagement, de développement durable et d'égalité des territoires (SRADDET), etc. 
A travers la stratégie de développement économique de proximité, l’Agglomération de Cambrai cherche également à valoriser des filières 100% locales en s’appuyant sur des modèles de distribution adaptés aux besoins des habitants. 
Opérationnalité : 
&gt;Etape 1 : étude d'opportunité (acteurs, objectifs recherchés)
&gt; Étape 2 : Étude de faisabilité
&gt;  Étape 3: Elaborer et mettre en œuvre un projet alimentaire territorial.
&gt; Étape 4: mise en place d'actions concrètes : 
- Mettre en place des circuits courts entre les producteurs et les consommateurs afin de réduire les intermédiaires, les coûts d’acheminement et donc les marges réalisées sur les produits alimentaires pour une consommation de qualité (création d’un magasin de producteurs, drive fermiers, …) (En lien avec la mesure "Promouvoir des système de Drive Fermier sur le territoire") 
- Continuer à accompagner les communes dans le développement de leur approvisionnement local et bio.
- Travailler aussi avec les filières longues (valorisent aussi les productions locales...)
&gt; Étape 5: Faire le bilan des résultats 
Depuis son premier programme agribio (PAB), la CCPS s'est progressivement intéressée à la  thématique de l'alimentation : restauration collective, ateliers culinaire, festival Emitigout, projet d'épicerie solidaire, de cuisine centrale, etc. En 2019, un manque de concertation s'étant fait sentir, la CCPS a décidé de construire avec ses élus et ses habitants un projet alimentaire territorial partagé abordant toutes les thématiques de la production (agriculture) à la transformation (industries agro-alimentaires, cuisines de restauration collective), à la distribution (commerces locaux et en circuits courts), et jusqu'à la gestion des déchets engendrés (réduction du gaspillage alimentaire).
Attributaire de l'appel à projet PNA 2019-2020 du Ministère d e l'Agriculture et de l'Alimentation, la CCPS souhaite profiter de ce début de mandat pourrassembler les élus, citoyens et acteurs du territoire dans une démarche de co-construction d'un programme engagé pour une alimentation de qualité pour tous.
</t>
  </si>
  <si>
    <t>Elus, habitants, agriculteurs, acteurs de l'alimentation</t>
  </si>
  <si>
    <t xml:space="preserve">DG, techniciens des EPCI </t>
  </si>
  <si>
    <t>CAC : 50000
CCPS : PNA2019-2020 axes 1, 2, 4 : 60 640€ / 70% de subventions</t>
  </si>
  <si>
    <t>Chambre d'agriculture/DRAF/Agriculteurs / collectivités / CCI / Aprobio / Acteurs de la restauration collective / Professions médicales…</t>
  </si>
  <si>
    <t>Concertation, Diagnostic du territoire, Analyse comparative de l'offre et de la demande
Formalisation du programme d'action
Identification des financements</t>
  </si>
  <si>
    <t>Accompagner l'aval des filières pour des modes de consommation plus sains, plus rémunérateurs pour les agriculteurs et plus protecteurs de l'environnement
Accompagner et structurer un collectif de producteurs locaux en vente directe pour répondre aux
attentes de la population
Promouvoir une alimentation de qualité et éducation alimentaire
Accompagner l'introduction de produits de qualité et locaux dans les cantines
Animer une plateforme de vente de produits locaux en direct
Sensibiliser et accompagner les changements d'habitude alimentaire
Faire évoluer la restauration collective vers des approvisionnements plus sains et locaux, proposer des produits plus qualitatifs et moins transformés</t>
  </si>
  <si>
    <t>Pour accompagner les agriculteurs de son territoire dans leurs débouchés, la CCPS travail avec ses partenaires du PAB sur la structuration de filières régionales/bio. Ces démarches sont souvent portées par des acteurs techniques ou associations, et la Collectivité en assure la promotion et le relai local, auprès des agriculteurs intéressés ou en partageant au niveau du réseau des territoires bio.
L'ETAPE, structure de services à la personne de la CCPS, propose des ateliers culinaires depuis plusieurs années. Depuis 2018, la CCPS est lauréate du PNA et inscrit donc ces ateliers dans une démarche d'éducation à une alimentation plus saine, locale, moins transformée.
Avec le PAT, l'objectif est de maintenir et étendre ces actions à destination du plus grand nombre, mais également de promouvoir l'intergénérationnel, le patrimoine culinaire et les spécificités locales.
La CCPS a initié en 2019 un groupement de commande pour le marché de restauration collective pour son centre de loisir et 9 écoles du territoire. Ce marché a été attribué en 2020 et fait depuis l'objet d'un accompagnement poussé pour que les objectifs ambitieux qui y figurent soient respectés.
En parallèle, une étude relative à l'opportunité de mise en place d'une cuisine centrale pour la restauration collective a été réalisée en 2017-18.
Dans le cadre du PAT, la CCPS souhaite réinterroger ce projet non seulement au regard de ses aspects techniques, mais aussi en termes de gouvernance, de compétence, de partenariats locaux et de sa connaissance des acteurs production/transformation sur le territoire. Si ce projet de cuisine peut être amené à évoluer, son intention initiale de proposer aux enfants une alimentation plus saine, plus qualitative, reste intègre. La CCPS a également pour ambition la sensibilisation au goût, aux repas moins transformés, aux avantages des repas végétariens et des protéine végétales, etc.
Avec la crise sanitaire, l'enjeu de l'alimentation locale a gagné en visibilité. Consommer local, c'est aider de jeunes exploitants à s'installer, faire vivre le territoire et créer de l'emploi, tout en ayant un impact positif sur la planète (moins de transport, plus de biodiversité, bien-être animal, etc.). Pour faire perdurer les nouvelles tendances de consommation en circuits courts, la CCPS et les producteurs locaux du Solesmois et alentours ont mis en place une plateforme fermière pour aider à manger local et de saison !
Si la CCPS a eu pour objectif de structurer le collectif de producteurs, elle souhaite à terme que la démarche puisse être reprise par une association locale à faire émerger.
A court terme cependant, l'appui technique, organisationnel, de structuration-identification de nouveaux producteurs et de communication de la CCPS reste essentiel.</t>
  </si>
  <si>
    <t>Agriculteurs, habitants
Elèves maternelle et primaire</t>
  </si>
  <si>
    <t>PAT - PAB</t>
  </si>
  <si>
    <t>PNA2019-2020 axes 3 : 7300€ / 70% de subventions
PNA2018 : 40 019 € / 28 013 € de subventions (70%)
Temps des agents
100 € HT par mois (hors temps des agents)</t>
  </si>
  <si>
    <t>Nombre de réunions d'échanges/formation
Participation à la concertation 
Nombre d'actions à mettre en œuvre
Nombre d'ateliers, fréquentation
Nombre de non-respect du cahier des charges
Pourcentage et origine des produits locaux et bio
Respect du dispositif FranceAgriMer et pourcentage des subventions effectivement perçues
Nombre de clients, nombre de commande, chiffre d'affaire, nombre de producteurs</t>
  </si>
  <si>
    <t>Animation de la démarche et du réseau
Réunions d'échanges/formation
Réalisation d'ateliers
Réunions de travail, de sensibilisation, reporting
Mise en place, structuration, recherche de producteurs
Communication et animation au quotidien
Accompagnement à la structuration d'une structure qui pourrait reprendre</t>
  </si>
  <si>
    <t>Depuis 2008, le syndicat mixte est engagé dans une démarche de Plan climat territorial volontaire en synergie avec les objectifs ambitieux de la Région face aux défis du changement climatique et des émissions de GES au travers du SRCAE et de la stratégie régionale climat adoptée en 2013. Initié avec le projet de SCoT du territoire, il a permis de nourrir les orientations du SCoT comme un fil conducteur dans l'ensemble du document sur les enjeux climatiques et de l'énergie. Aujourd'hui au travers de son outil Plan climat, le territoire souhaite démultiplier sa capacité d'agir en faveur de la transition énergétique et de la croissance verte en contractualisant un contrat d'objectifs pour la territorialisation de la troisième révolution industrielle (COT TRI).  Le COTRI permettra une traduction opérationnelle des stratégies et enjeux croisés « développement durable » du SCoT et du PCAET et peut être complétée par des financements de droits communs et couplée avec un COT-EnR (qui pourrait découler de l'Etude de planification énergétique en cours).</t>
  </si>
  <si>
    <t>Collectivités, ensembles des acteurs</t>
  </si>
  <si>
    <t xml:space="preserve">chargé.e de mission Pays + ADOPTA  </t>
  </si>
  <si>
    <t>budget ADOPTA</t>
  </si>
  <si>
    <t>Nombre de journées réalisées, nombre de participants, nombre de projets</t>
  </si>
  <si>
    <r>
      <t>1 000 k</t>
    </r>
    <r>
      <rPr>
        <sz val="14"/>
        <color theme="1"/>
        <rFont val="Calibri"/>
        <family val="2"/>
      </rPr>
      <t>€</t>
    </r>
  </si>
  <si>
    <t>Chargées de mission Plan climat / COT TRI</t>
  </si>
  <si>
    <t>Econome de flux + technicien CPIE</t>
  </si>
  <si>
    <t>chargé.e de mission Plantation</t>
  </si>
  <si>
    <t>budget Pays / collectivités</t>
  </si>
  <si>
    <t>Watty à l’école, programme pédagogique pour la transition écologique
La sensibilisation aux économies d’énergie et aux enjeux du changement climatique est essentielle dès l’école maternelle et l’école élémentaire pour assurer le changement vers des comportements éco-responsables. Ces futurs citoyens, ambassadeurs des écogestes appris dans le cadre scolaire, facilitent la réduction des consommations d’énergie à l’école et au sein de leur foyer.
Changer ses ampoules électriques, consommer moins d’eau, se déplacer à vélo, si c’est Watty qui explique aux enfants comment réduire leur impact environnemental, ça change tout.</t>
  </si>
  <si>
    <t>Sensibiliser les élèves des écoles maternelles et élémentaires à la transition écologique
Rendre les enfants acteurs de la transition écologique à l’école et à la maison</t>
  </si>
  <si>
    <t>nombre de commandes, de projets, d'arbres plantés</t>
  </si>
  <si>
    <t>techniciens Pays</t>
  </si>
  <si>
    <t>Habitants, écoles, communes, entreprises, associations</t>
  </si>
  <si>
    <t>ENRx, CRRG</t>
  </si>
  <si>
    <t xml:space="preserve">PCAET, COT TRI, TVB, Arboclimat </t>
  </si>
  <si>
    <t xml:space="preserve">Planter des essences locales adaptées, préserver les paysages de la Région, maintenir la production locale, aménager durablement les espaces, favoriser la biodiversité </t>
  </si>
  <si>
    <t>Préserver l'originalité des paysages du Nord Pas de Calais en choisissant de planter "régional", voilà notre pari collectif depuis plus de 25 ans !
24 territoires, couvrant une partie de la région Hauts-de-France, sont partenaires de cette opération, initiée par Espaces naturels régionaux. Chaque année, l'équivalent de plus de 30 km de haies et 25 ha de vergers sont plantés par les habitants, collectivités, entreprises, agriculteurs du Nord Pas de Calais grâce à cette opération qui permet à tout un chacun de commander des plants d'arbres, d'arbustes et de variétés fruitières adaptés à son terroir .</t>
  </si>
  <si>
    <t xml:space="preserve">cf. objectifs convention </t>
  </si>
  <si>
    <t>cf. gouvernance COT TRI</t>
  </si>
  <si>
    <t>Le Syndicat mixte du PETR du Pays du Cambrésis est porteur/acteur de plusieurs dispositifs / action en faveur de la plantation et de l’entretien des plantations sur le territoire.
Programme opérationnel lié à la TVB / au PCAET / au COT TRI :
-	Il est co-porteur d’un Projet Agro-Environnemental et Climatique (PAEC) avec la Chambre d’agriculture 
Depuis 2008, le territoire est engagé dans la mise en œuvre des MAET dans le cadre du Plan de Développement Rural Hexagonal (PDRH) pour la période 2007-2013 avec tout d’abord comme le Syndicat Intercommunal pour l’Aménagement Hydraulique de la Selle et ses Affluents (SIAHSA) et le Parc Naturel Régional de l’Avesnois (PNRA).
Le Syndicat mixte du PETR du Pays du Cambrésis et la chambre d’agriculture sont co-opérateurs d’un Projet agro-environnemental et climatique (PAEC) pour la période 2017-2020. Un partenariat est engagé depuis de nombreuses années pour pouvoir animer ce dispositif avec l’ingénierie de la Chambre.  
-	Il est porteur de l’opération Plantons le décor sur le Cambrésis : 30 000 arbres et arbustes plantés via l'opération Plantons le décor entre 2010 et 2020
Dans le cadre, le Pays accompagne les communes, les habitants, les agriculteurs dans les projets de plantation, notamment au dépôt des dossiers de plantation dans le cadre du plan arbres ARBR de la Région, dispositif « plantation et renaturation » du Département…. Des démonstrations, conseils et stages sont organisés chaque année sur de nombreux thèmes en partenariat avec Espaces naturels régionaux et le Centre régional de ressources génétiques (CRRG) : les conseils sur le choix des fruitiers d’antan, l’entretien et la taille d’arbres … 
-	Il accompagne dans le montage et le suivi des projets d’agroforesterie sur le territoire au titre de l’aide à « La mise en place de systèmes agroforestiers » TO 08.02.01 du Programme de Développement Rural Nord-Pas-de-Calais 2014-2020,
-	Il participe au programme New-C-Land,
-	Il déploie l’outil Arboclimat sur le territoire.
Nouvelles actions envisagées dans le cadre de l’AMI :
	Recrutement d’un technicien qui assurera une animation collective et individuelle. Les missions et projets sont réalisés/suivis actuellement par la chargée de mission Plan climat. L’objectif est de développer une ingénierie dédiée à la plantation et dans le cadre de cet AMI sur parcelles agricoles : la structure est de plus en plus sollicitée par les agriculteurs pour les aider à monter des dossiers de financement des opérations de plantation. Son recrutement doit permettre de mieux mobiliser le volet investissement du plan de relance avec le financement de projets d’implantation de haies et d’arbres intraparcellaires en parcelle privée. 
	Animer une cellule de coordination à la plantation haie / agroforesterie sur le Cambrésis 
Le technicien recruté assurera l’animation d’une cellule territoriale pour coordonner les acteurs et, notamment les autres acteurs potentiels de l’AMI, à savoir : le PNR avesnois, les Syndicats de gestion des cours d’eau, la Fédération des chasseurs, la Chambre d’agriculture, les communes, les EPCI…D’autres acteurs/partenaires seront sollicités, dans le cadre de cette cellule, pour leur expertise technique et financière notamment la Région, le Département, l’Agence de l’eau, le CPIE…. Cette cellule doit permettre : 
-	de coordonner les acteurs, d’avoir une lisibilité de l’ensemble des projets en faveur de la plantation, sur les financements et les moyens (efficience de l’utilisation des fonds du plan de relance),   
-	d’assurer une dynamique collective de territoire entre acteurs, de créer des conditions de cohérence des interventions des différents acteurs du territoire : émergence, complémentarité, synergie des opérations de préservation ou de développement agro-écologique de l’espace rural, 
-	de sensibiliser les agriculteurs, d’améliorer et diffuser les connaissances / expériences entre les agriculteurs, d’améliorer la lisibilité des interventions (créer une page internet multi- partenarial dédiée à l’information des agriculteurs : calendrier, formation, cartographie…), de les accompagner pour repenser leur système de production, 
-	de développer les interconnexions entre les réseaux d’agriculteurs, organiser la capitalisation des collectifs d’agriculteurs pour valoriser et diffuser les résultats des expériences auprès des autres groupes, en s’appuyant sur les réseaux / les collectifs existants notamment le GEDA Pays ’en action, les CUMA, les GIEE / Groupes 3000 (cf. tableau ci-dessous)…,     
-	d’améliorer de manière qualitative et quantitative les actions en faveur du maillage bocager (plantation/ restauration de haies, de bandes boisées, conseils….).
Objectifs opérationnels
	mener des actions pilotes et multi partenariales dans des secteurs à enjeu,
	voir la mise en place d’un système de bonification pour les projets les plus pertinent avec critères de sélection ou de priorisation (mesure des services environnementaux rendus, etc...).</t>
  </si>
  <si>
    <t>agriculteurs, acteurs de la plantation sur parcelle agricole</t>
  </si>
  <si>
    <t xml:space="preserve">cf. gouvernance </t>
  </si>
  <si>
    <t>cf. gouvernance ACTEE</t>
  </si>
  <si>
    <t xml:space="preserve">60 agriculteurs accompagnés, 40 km de linéaire de plantation sur parcelle agricole </t>
  </si>
  <si>
    <t>Le Programme CEE ACTEE 2, référencé PRO-INNO-52, est porté par la FNCCR. 
Le programme ACTEE 2, dans la continuité et l’amplification du programme ACTEE 1 vise à aider les collectivités à mutualiser leurs actions, à agir à long terme et ainsi à planifier les travaux de rénovation énergétique tout en réduisant leurs factures d’énergie. Le déploiement de ce programme dans tout le territoire national repose sur une implication forte des collectivités territoriales volontaires.
ACTEE 2 apporte un financement, via des appels à manifestation d’intérêt, aux collectivités lauréates pour déployer un réseau d’économes de flux, accompagner la réalisation d’études technico-économiques, le financement de la maîtrise d’œuvre, ainsi que l’achat d’équipements de suivi de travaux de rénovation énergétique. ACTEE 2 apporte également différents outils à destination des collectivités et des acteurs de la filière, avec notamment la mise à disposition d’un simulateur énergétique, un site internet informant de chaque étape des projets de rénovation ainsi qu’un centre de ressources adapté aux territoires (cahiers des charges type, fiches conseils, guides, etc.) à destination des élus et des agents territoriaux. 
Le Programme permettra ainsi :   
- La mise en place d’outils innovants, notamment d’identification des communes pour porter l’investissement dans leur patrimoine communal, en lien avec les enjeux de rénovation énergétique à destination de l’ensemble des collectivités, lauréates ou non des AMI ;  
- Une série d’actions (création et mise à jour d’outils, appui aux diagnostics et animation du dispositif avec le déploiement d’économes de flux) pour accompagner les projets d’efficacité énergétique, notamment en substitution de chaufferies fioul à destination des collectivités lauréates des AMI ; 
- La création d’une cellule d’appui ouverte à toutes les collectivités dans une logique de « hotline » avec en complément la mise à disposition d’outils d’aide à la décision, de communication à des destinations des élus ; 
- Pour une part prépondérante, le financement de l’accompagnement et de la maîtrise d’œuvre pour la rénovation des bâtiments publics pour les collectivités sélectionnées dans le cadre des appels à manifestation d’intérêt et des sous-programmes spécifiques ;
 - De renforcer le réseau des économes de flux et des conseillers en financement initié par le Programme ACTEE 1, toujours en coordination et en complémentarité avec le réseau des conseillers en énergie partagé (CEP) mis en œuvre par l’ADEME. Ce dernier point fera l’objet d’une surveillance renforcée. 
Le volume de certificats d’économie d’énergie délivré dans le cadre du Programme ACTEE 2 n’excède pas 20 TWh Cumac pour la période du 1er juillet 2020 au 31 décembre 2023, ce qui correspond à un budget de 100 M€.
Dans la même logique qu’ACTEE 1, ACTEE 2 poursuit les objectifs suivants : 
• Favoriser le taux de passage à l’acte dans la réalisation des travaux de rénovation énergétique ;
• Encourager les mutualisations entre acteurs et collectivités ;
• Inciter les collectivités à déployer des stratégies d’actions sur le long terme pour rénover leur patrimoine ;
• Développer le réseau des économes de flux. 
Suite à la réponse à l’appel à manifestation d’intérêt (AMI) à destination des bâtiments municipaux « SEQUOIA » lancé le 30 juin 2020, le jury a décidé de sélectionner les projets du groupement de PETR Pays du Cambrésis, Communauté d’agglomération de Cambrai, Communauté d’agglomération de la Caudrésis-Catésis et Communauté de communes du Pays Solesmois
Conformément à cet appel à manifestation d’intérêt, l’objectif premier est d’apporter un financement sur les coûts organisationnels liés aux actions d’efficacité énergétique des bâtiments des collectivités, pour les acteurs publics proposant une mutualisation des projets de territoire permettant de massifier les actions de réduction des consommations énergétiques des collectivités. Il est attendu que les fonds attribués via cet AMI génèrent des actions concrètes permettant la réduction de la consommation énergétique avant la fin de l’AMI et du Programme ou a minima la mise en place de plans de travaux avec une faisabilité avérée.</t>
  </si>
  <si>
    <t>Ampleur</t>
  </si>
  <si>
    <t>Thématiques PCAET</t>
  </si>
  <si>
    <t>Incidences environnementales</t>
  </si>
  <si>
    <t>Evolution EES intermédiaire/EES finale</t>
  </si>
  <si>
    <t>Type d'actions (mesures)</t>
  </si>
  <si>
    <t>Proportionnalité par rapport aux enjeux</t>
  </si>
  <si>
    <t>Opérationnalité</t>
  </si>
  <si>
    <t>Budget</t>
  </si>
  <si>
    <t>Gaz à effet de Serre</t>
  </si>
  <si>
    <t>Consommation d'énergie</t>
  </si>
  <si>
    <t>Production d'énergie renouvelable</t>
  </si>
  <si>
    <t>Stockage du Carbone</t>
  </si>
  <si>
    <t>Qualité de l'air</t>
  </si>
  <si>
    <t>Adaptation au changement climatique</t>
  </si>
  <si>
    <t>Milieu physique</t>
  </si>
  <si>
    <t>Milieu Naturel</t>
  </si>
  <si>
    <t>Paysage</t>
  </si>
  <si>
    <t>Milieu humain / cadre de vie et santé</t>
  </si>
  <si>
    <t>Milieu humain / emplois</t>
  </si>
  <si>
    <t>Type</t>
  </si>
  <si>
    <t>Mesure</t>
  </si>
  <si>
    <t>Action d'importance et efficace selon les retours d'expérience</t>
  </si>
  <si>
    <t>I</t>
  </si>
  <si>
    <t>D</t>
  </si>
  <si>
    <t>possible intégration de système EnR intégré au bâti</t>
  </si>
  <si>
    <t>possible usage de biomatériaux</t>
  </si>
  <si>
    <t>Améliore de la qualité de vie par l'amélioration sanitaire et confort thermique</t>
  </si>
  <si>
    <t>création d'emplois</t>
  </si>
  <si>
    <t>Plan/programme</t>
  </si>
  <si>
    <t>ok moyens</t>
  </si>
  <si>
    <t>manque d'ambitions et d'objectifs spécifiquement énergie-climat</t>
  </si>
  <si>
    <t>Baisse des consommations d'énergie attendue</t>
  </si>
  <si>
    <t>Baisse des émissions attendue</t>
  </si>
  <si>
    <t>Risque de renforcer les vulnérabilités du territoire (imperméabilisation des sols, risque inondation, risque d'îlot de chaleur, diminution de la couverture végétale, étalement urbain et besoin de mobilité…)</t>
  </si>
  <si>
    <t>Risque pour les projets fonciers de renforcer la dégradation des milieux naturels</t>
  </si>
  <si>
    <t>Possibilité d'amélioration des milieux physiques</t>
  </si>
  <si>
    <t>Possibilité de création d'emplois</t>
  </si>
  <si>
    <t xml:space="preserve">Politique de la ville et projets villes de demain sur 3 collectivités. Dans le cadre du projet de ruralité : amélioration de l'efficacité énergétique des bâtiments publics  </t>
  </si>
  <si>
    <t>amélioration de l'efficacité énergétique de nombreux bâtiments publics (écoles, salles diverses)</t>
  </si>
  <si>
    <t>Détailler la mise en place du programme</t>
  </si>
  <si>
    <t>Baisse des émissions attendue avec la baisse des consommations d'énergie</t>
  </si>
  <si>
    <t>Possible amélioration de la qualité de l'air au sein des bâtiments</t>
  </si>
  <si>
    <t>Amélioration de cadre = adaptation au changement climatique</t>
  </si>
  <si>
    <t>Amélioration des milieux physiques</t>
  </si>
  <si>
    <t>Amélioration du cadre de vie</t>
  </si>
  <si>
    <t>Possibilité d'amélioration du cadre de vie</t>
  </si>
  <si>
    <t>Possibilité de création d'emplois ou développement de l'économie locale</t>
  </si>
  <si>
    <t>Conseils</t>
  </si>
  <si>
    <t>Baisse des consommations d'énergie avant baisse des émissions</t>
  </si>
  <si>
    <t>possible intégration de systèmes EnR intégrés au bâti</t>
  </si>
  <si>
    <t>action dans les thématiques et enjeux d'un PCAET</t>
  </si>
  <si>
    <t>Evite l'étalement urbain</t>
  </si>
  <si>
    <t>Intérêt des friches pour la production d'énergie renouvelable</t>
  </si>
  <si>
    <t>Evite la consommation de terre agricole ou  d'espace naturel et le changement d'usage des sols</t>
  </si>
  <si>
    <t>Evite l'étalement urbain. La revalorisation d'une friche pour permettre l'adaptation face au changement climatique pour l'implantation végétale face aux vagues de chaleur</t>
  </si>
  <si>
    <t>revalorisation urbaine (ou rurale)</t>
  </si>
  <si>
    <t>contribution à la protection des espaces naturels</t>
  </si>
  <si>
    <t>revalorisation d'un paysage potentiellement dégradé</t>
  </si>
  <si>
    <t>Travaux et emplois envisagés</t>
  </si>
  <si>
    <t>Devrait éviter l'étalement urbain</t>
  </si>
  <si>
    <t>Intérêt des friches et du foncier pour la production d'énergie renouvelable</t>
  </si>
  <si>
    <t>Devrait éviter la consommation de terre agricole ou  d'espace naturel et le changement d'usage des sols</t>
  </si>
  <si>
    <t>Devrait éviter l'étalement urbain. La revalorisation foncière peut permettre l'adaptation face au changement climatique</t>
  </si>
  <si>
    <t>cadre du SCoT</t>
  </si>
  <si>
    <t>amélioration des milieux physiques</t>
  </si>
  <si>
    <t>Preservation des espaces naturels</t>
  </si>
  <si>
    <t>Améliore la qualité de l'air si les amnagements permettent une baisse des polluants</t>
  </si>
  <si>
    <t>Promotion des énergies renouvelables attendue</t>
  </si>
  <si>
    <t>Permet la production de déchets verts valorisables</t>
  </si>
  <si>
    <t>la plantation de haies nouvelles serait plus efficace en termes de stockage carbone</t>
  </si>
  <si>
    <t>Préservation des  végétaux</t>
  </si>
  <si>
    <t>Préservation des milieux physiques</t>
  </si>
  <si>
    <t>Preservation des paysages</t>
  </si>
  <si>
    <t>Planification</t>
  </si>
  <si>
    <t>Promotion de la baisse des émissions de GES du secteur agricole ?</t>
  </si>
  <si>
    <t>Promotion de pratiques moins émettrices de polluants</t>
  </si>
  <si>
    <t>Diversité des cultures et des pratiques agricoles</t>
  </si>
  <si>
    <t>Promotion de l'augmentation du stockage carbone dans le secteur agricole ?</t>
  </si>
  <si>
    <t>Participe à l'amélioration de la biodiversité</t>
  </si>
  <si>
    <t>Actions destinées à améliorer les conditions de travail et les évolutions à venir des agriculteurs</t>
  </si>
  <si>
    <t>13 ha de reboisement avec des espèces locales / DCE / consultation en 2021 / démarrage des travaux
Selon le PPI, une étude de définition des aménagements est en cours permettant d'apporter des aménagements concilant les differents  usages du site que sont la zone de refuge de la biodiversité, l'activité aéronautique, la production d'énergie solaire et d'autres activités à venir
il s'agira par la suite de définir une maîtrise d'oeuvre dans la perspective de la préparation d'un marché public de travaux qui fera l'objet d'une consultation au titre de la commande publique</t>
  </si>
  <si>
    <t>amélioration du milieu physique</t>
  </si>
  <si>
    <t>préservation de la biodiversité</t>
  </si>
  <si>
    <t>Baisse des émissions attendue si consommation d'énergie renouvelable</t>
  </si>
  <si>
    <t>Augmentation du stockage carbone</t>
  </si>
  <si>
    <t>amélioration du paysage</t>
  </si>
  <si>
    <t>calendrier du PAB</t>
  </si>
  <si>
    <t>Diversité des cultures</t>
  </si>
  <si>
    <t>Amélioration/préservation des milieux agricoles</t>
  </si>
  <si>
    <t>Mise en place plan/programme</t>
  </si>
  <si>
    <t>Diversité des cultures ?</t>
  </si>
  <si>
    <t>Evite la contamination des milieux naturels par les pesticides</t>
  </si>
  <si>
    <t>Changement de culture</t>
  </si>
  <si>
    <t>Actions destinées à améliorer les conditions de travail et les évolutions à venir des agriculteurs et des consommateurs</t>
  </si>
  <si>
    <t>la CA2C s'oriente vers un projet de plantation de miscanthus. Le miscanthus est destiné à être valorisé dans le réseau de chaleur de la CA2C, via une chaudière biomasse. Le site de Caudry peut avoir une vocation de démonstrateur. Par sa simplicité, la filière miscanthus-énergie est l'une des premières voies de valorisation de la biomasse. Par ailleurs, la plantation peut aussi accueillir une zone refuge pour la petite faune de la paine.</t>
  </si>
  <si>
    <t>Baisse des émissions attendue avec la consommation d'énergie renouvelable</t>
  </si>
  <si>
    <t>consommation d'énergie renouvelable</t>
  </si>
  <si>
    <t>Développement d'énergie renouvelable</t>
  </si>
  <si>
    <t>La biomasse est considérée comme une énergie neutre en carbone mais elle évite la consommation d'énergie carbonée</t>
  </si>
  <si>
    <t>Les végétaux favorisent l'adaptation au changement climatique</t>
  </si>
  <si>
    <t>Valorisation de friches</t>
  </si>
  <si>
    <t>Création de filière = création d'emplois</t>
  </si>
  <si>
    <t>OK budget</t>
  </si>
  <si>
    <t>Baisse des émissions attendue (besoin de moins de transport)</t>
  </si>
  <si>
    <t>Baisse des consommations attendue (besoin de moins de transport)</t>
  </si>
  <si>
    <t>Action ambitieuse mais indirecte sur les enjeux énergie-climat</t>
  </si>
  <si>
    <t>Manque d'opérationnalité, d'étapes, de prérequis…</t>
  </si>
  <si>
    <t>Plantation de lin</t>
  </si>
  <si>
    <t>Plantation de lin (paysage et culture locale)</t>
  </si>
  <si>
    <t>Création/valorisation de filière = création d'emplois</t>
  </si>
  <si>
    <t>Orienter les conseils en faveur de l'énergie, de la baisse des émissions de GES, d'une meilleure qualité de l'air, de l'augmentation du stockage carbone et de l'adaptation au changement climatique</t>
  </si>
  <si>
    <t>Eau : hors cadre PCAET</t>
  </si>
  <si>
    <t>Etude</t>
  </si>
  <si>
    <t>Restauration des cours d'eau et milieux naturels associés</t>
  </si>
  <si>
    <t>Prgramme New-C-Land</t>
  </si>
  <si>
    <t>Valorisation énergétique ?</t>
  </si>
  <si>
    <t>Augmentation du stockage carbone si valorisation de la biomasse</t>
  </si>
  <si>
    <t>Valorisation foncière</t>
  </si>
  <si>
    <t>Valorisation végétale ?</t>
  </si>
  <si>
    <r>
      <t xml:space="preserve">total (évaluation co-bénéfices) (total sur </t>
    </r>
    <r>
      <rPr>
        <b/>
        <sz val="18"/>
        <color rgb="FFFF0000"/>
        <rFont val="Calibri"/>
        <family val="2"/>
        <scheme val="minor"/>
      </rPr>
      <t xml:space="preserve">28 </t>
    </r>
    <r>
      <rPr>
        <b/>
        <sz val="11"/>
        <color theme="9" tint="-0.499984740745262"/>
        <rFont val="Calibri"/>
        <family val="2"/>
        <scheme val="minor"/>
      </rPr>
      <t>points possible par mesure)</t>
    </r>
  </si>
  <si>
    <t>Adaptation des pratiques agricoles et amélioration de la résilience  et dépendance alimentaire</t>
  </si>
  <si>
    <t>Relocalisation des besoins</t>
  </si>
  <si>
    <t>Intérêt social</t>
  </si>
  <si>
    <t>Action opérationnelle</t>
  </si>
  <si>
    <t>PAT- PAB</t>
  </si>
  <si>
    <t>Dans le cadre du projet de ruralité, faciliter l'implantation de petits marchés locaux, commerces ambulants, self</t>
  </si>
  <si>
    <t xml:space="preserve">Pour accompagner les agriculteurs de son territoire dans leurs débouchés, certains communes de la CA2C ont envisagé d'équiper leurs restaurants scolaires de self ou d'ouvrir leurs marchés afin de pouvoir proposer des productions locales. La collectivité en assure la promotion et le relai local a gagné en visibilité. Consommer local, c'est aider de jeunes exploitants à s'installer, faire vivre le territoire et créer de l'emploi, tout en ayant un impact positif sur la planète (moins de transport, plus de biodiversité, bien-être animal, etc...). pour faire perdurer les nouvelles tendances de consommation en circuits courts, les producteurs locaux ont mis en place une plateforme fermière pour aider à manger local et de saison !   </t>
  </si>
  <si>
    <t>Enjeux énergie-climat indirects</t>
  </si>
  <si>
    <t xml:space="preserve">Changement des comportements alimentaires </t>
  </si>
  <si>
    <t>Intérêt social et économique</t>
  </si>
  <si>
    <t>Enjeu important</t>
  </si>
  <si>
    <t xml:space="preserve">Les objectifs de consommation nette des PLU et du SRADDET sont ambitieux. Que ce soit pur permettre le développement économique et commercial ou d'atteindre les cibles du volet habitat des divers pLU en termes d'offres de logement, il est essentiel de pouvoir optimiser l'utilisaiton du foncier. l'EPF propose deux volets à son action auprès des collectivités : un volet rélatif aux friches, correspondant à un appel à manifestation d'intéret lancé en mars 2020, et dont les réponses sont toujours en attente; un volet territorial qui devra faire l'objet d'uen convention identifiant les projets à enjeux du territoire. Ce document devra être discuté avec l'EPF, afin de formaiser les projets devant faire l'objet d'un accompagnement durant le niuveau mandat politique, mais aussi assurer la viabilité de ca partenariat à moyen long-terme. </t>
  </si>
  <si>
    <t>Baisse des consommations attendue (densification, relocalisation, éviter l'étalement urbain…)</t>
  </si>
  <si>
    <t>Production énergétique attendue</t>
  </si>
  <si>
    <t>amélioration du milieu physique attendue</t>
  </si>
  <si>
    <t>Préservation du milieu naturel attendue</t>
  </si>
  <si>
    <t>Orienter les futurs projets en faveur de l'énergie, de la baisse des émissions de GES, d'une meilleure qualité de l'air, de l'augmentation du stockage carbone et de l'adaptation au changement climatique</t>
  </si>
  <si>
    <t>Partenariat</t>
  </si>
  <si>
    <t xml:space="preserve">Inciter à la réalisation d'aménagements évitant l'érosion agricole via le fonds de concours à destination des communes, Réduire le risque d'inondation et de dommages occasionnés par une crue de l'Escaut, Réduire au maximum des phénomènes par des aménagements sur le territoire : fascines, bassins, curage des riots, etc. </t>
  </si>
  <si>
    <t>OK budget COT TRI</t>
  </si>
  <si>
    <t>rafraichissement naturel = baisse des besoin en climatisation</t>
  </si>
  <si>
    <t>Couverture végétale et arborée = stockage carbone</t>
  </si>
  <si>
    <t>Couverture végétale et arborée = meilleure qualité de l'air</t>
  </si>
  <si>
    <t>Couverture végétale et arborée = adaptation face aux vagues de chaleur</t>
  </si>
  <si>
    <t>Amélioration du milieu physique</t>
  </si>
  <si>
    <t>Amélioration du milieu naturel</t>
  </si>
  <si>
    <t>Amélioration du paysage</t>
  </si>
  <si>
    <t>Amélioration de la santé</t>
  </si>
  <si>
    <t>Préservation/création d'emplois</t>
  </si>
  <si>
    <t>Production de biomasse valorisable par l'entretien des espaces verts</t>
  </si>
  <si>
    <t>Manque de détail du cadre et des périmètres</t>
  </si>
  <si>
    <t>Espaces verts déjà existants</t>
  </si>
  <si>
    <t>Construction de nouveaux parkingx ou transformation de parkings existants ?</t>
  </si>
  <si>
    <t>Depuis 2020, le Pays de Cambrésis porte une étude pour la définition d'un plan vélo sur l'arrondissement. Cette démarche fait écho à celle de la région qui a définit son schéma cyclable départemental.
Le territoire est lauréat de l’appel à projet « Vélos et territoires » de l’ADEME. Le Cerema accompagne le Pays du Cambrésis sur la question. Ce schéma ambitionne d’être :
- un document de référence en matière de planification de sa politique cyclable, à la fois diagnostic, prospectif et véritable outil d’aide à la décision ;
- une programmation d’investissements pluriannuels permettant une déclinaison opérationnelle à court terme des ambitions d’aménagements cyclables sur le territoire est prévue, suite au confort par le Département de ce type de démarche, en lien avec sa politique cyclable. En effet, ce projet de programmation d’investissement a été retenu comme lauréat en décembre 2020 de l’appel à projet « Mobilités Innovantes en Milieu Rural 2020 » de l’institution départementale ;
- une stratégie transversale permettant à la gouvernance du Pays du Cambrésis de prioriser les projets à réaliser et l’émergence d’un « écosystème vélos » pour les acteurs du territoire
Un cadre stratégique développant le mode de déplacement cyclable est primordial pour le territoire afin de répondre aux problématiques de mobilité mais aussi d’environnement et de santé. L'Agglo a missioné le Pays du Cambresis afin de réaliser une schéma directeur cyclable à vocation utilitaire sur le territoire. les orientation sont les suivantes : 
&gt; Définir les liaisons à développer dans le cadre du Schéma Vélo : Le Schéma Directeur Cyclable devra identifier un maillage global, favorisant : 
- Les déplacements internes aux pôles urbains,
- Les déplacements entre les pôles urbains. 
- Le développement des axes cyclotouristiques 
- Au sein de certaines communes rurales. 
&gt; Définir les aménagements cyclables à réaliser et leur priorisation: Le Schéma Directeur Cyclable définira les aménagements à réaliser, leur chiffrage et une priorisation des itinéraires. Différents types d'aménagements cyclables sont à envisager selon l'intensité du trafic routier et le volume de cyclistes attendu: 
- des aménagements en site propre (piste cyclables, voie verte) sur les axes fréquentés; 
- des pistes cyclables bilatérales ou bandes cyclables en milieu urbain; 
- des voies partagées sur des route à faibles trafic (petite route de campagne, rues résidentielles...) 
&gt;Proposer un jalonnement adapté des itinéraires et les services complémentaires à la pratique
Le schéma définira en parallèle le jalonnement indispensable à la visibilité du réseau et proposera les services à développer en parallèle pour développer la pratique : services de location, communication,...
Concrètement, la mise en place de ce schéma directeur va se dérouler en 3 phases majeures : 
1) Élaboration d'un état des lieux en tenant compte des différentes pratiques cyclables en milieu urbain et rural, en tenant compte des aménagements existants et futurs et en identifiant les pôles à desservir
2) Réalisation de la stratégie pré-opérationnelle (maillage hiérarchisé du réseau, intégrer le vélo dans une vision globale des déplacements)
3) définition d'un plan d'action et une programmation pluriannuelle et d'une politique d'accompagnement des projets
La CCPS se doit de participer à cette démarche afin de préciser le besoin sur son territoire, à la fois en matière de rayonnement touristique et de trajets emploi-domicile.
Le Département vient de lancer un projet de développement des pistes cyclables dans lequel le PETR s'est engagé. Divers parcours ont été ciblés et plus partiulièrement celui qui gravite autour du site OWEN à Ors.</t>
  </si>
  <si>
    <t>Opérationnalité indiqué par le département du Nord ?</t>
  </si>
  <si>
    <t>Impact social et impact sur le comportement des automobilistes</t>
  </si>
  <si>
    <t>Encourage la filière vélo</t>
  </si>
  <si>
    <t>OK moyens</t>
  </si>
  <si>
    <t>Action très bien détaillée et rendue concrète</t>
  </si>
  <si>
    <t>Création ou maintien d'emplois</t>
  </si>
  <si>
    <t xml:space="preserve">Attention : diminution de la capacité à réouvrir des axes ferroviaires </t>
  </si>
  <si>
    <t>Manque d'opérationnalité</t>
  </si>
  <si>
    <t>Amélioration/Valorisation des zones délaissées et des berges</t>
  </si>
  <si>
    <t>Sensibilisation</t>
  </si>
  <si>
    <t>Renforcement lien social</t>
  </si>
  <si>
    <t>Baisse de la pollution sonore ; 
Amélioration de la qualité de l'air; 
Réduire les GES;  
Favoriser l'usage de carburants alternatifs</t>
  </si>
  <si>
    <t>En attente d'actions en faveur de la mobilité</t>
  </si>
  <si>
    <t>Amélioration du cadre de vie attendu</t>
  </si>
  <si>
    <t>Création ou maintien d'emplois attendu</t>
  </si>
  <si>
    <t>En attente d'objectifs ambitieux sur la mobilité.</t>
  </si>
  <si>
    <t>Objectifs peu claires : sensibilisation ? Location de véhicules peu émetteurs ?...</t>
  </si>
  <si>
    <t>Quelle est la mise en œuvre ?</t>
  </si>
  <si>
    <t>Baisse des consommations attendue</t>
  </si>
  <si>
    <t>L'usage du bioGNV peut promouvoir le développement de méthaniseur locaux. (Mais pas pas le GNV ni le GNL)</t>
  </si>
  <si>
    <t>Baisse des émissions attendue mais cela reste minime avec l'usage de GNV et GNL</t>
  </si>
  <si>
    <t>Amélioration de la qualité de l'air globale attendue</t>
  </si>
  <si>
    <t>Création ou maintien d'emplois avec la filière GNV-BioGNV, des transporteurs et des acteurs économiques liés</t>
  </si>
  <si>
    <t>Réduire la production des Gaz à Effet de Serre issue du transport public</t>
  </si>
  <si>
    <t>Transformation du vecteur énergétique et baisse des consommations attendue</t>
  </si>
  <si>
    <t>Amélioration de la qualité de l'airattendue</t>
  </si>
  <si>
    <t>Action en partie obligatoire</t>
  </si>
  <si>
    <t xml:space="preserve">En attente </t>
  </si>
  <si>
    <t>Baisse des consommations attendue grâce au renouvellement du matériel</t>
  </si>
  <si>
    <t>Baisse des émissions attendue grâce au renouvellement du matériel et du BioGNV</t>
  </si>
  <si>
    <t>Amélioration de la qualité de l'air globale attendue, si meilleure combustion</t>
  </si>
  <si>
    <t>Maintien de lignes ferroviaires</t>
  </si>
  <si>
    <r>
      <t xml:space="preserve">les décisions en faveur du maintien des lignes ferroviaires non électrifiées. La suppression
</t>
    </r>
    <r>
      <rPr>
        <sz val="14"/>
        <color rgb="FFFF0000"/>
        <rFont val="Calibri"/>
        <family val="2"/>
        <scheme val="minor"/>
      </rPr>
      <t>?</t>
    </r>
  </si>
  <si>
    <t>Comment est portée l'action et par qui ?</t>
  </si>
  <si>
    <t>Légère amélioration de la qualité de l'air du fait des systèmes neufs et dans une moindre mesure du passage du fioul au gaz</t>
  </si>
  <si>
    <t>Amélioration très forte des conditions de vie, du confort et de la santé</t>
  </si>
  <si>
    <t>Augmentation du stockage carbone possible avec l'usage de biomatériaux</t>
  </si>
  <si>
    <t>Amélioration de la qualité de l'air intérieur attendue</t>
  </si>
  <si>
    <t>Adaptation possible des logements face aux canicules (confort d'été)</t>
  </si>
  <si>
    <t>Amélioration des bâtiments</t>
  </si>
  <si>
    <t>EnR  possible à l'échelle du bâtiment</t>
  </si>
  <si>
    <t>Action efficace</t>
  </si>
  <si>
    <t>Amélioration visuelle des bâtiments attendue et valorisation du patrimoine</t>
  </si>
  <si>
    <t>Adaptation possible des logements face aux canicules (confort d'été) et évitement de l'étalement urbain</t>
  </si>
  <si>
    <t>Enjeu énergie-climat indirect et risque de consommation d'espace</t>
  </si>
  <si>
    <t>Construction de logement bas carbone attendue</t>
  </si>
  <si>
    <t>Construction de logement basse énergie attendue</t>
  </si>
  <si>
    <t>Production EnR attendue</t>
  </si>
  <si>
    <t>vigilance sur la consommation d'espace : risque pour les espaces naturels, risque d'imperméabilisation des sols</t>
  </si>
  <si>
    <t>Point de vigilance : les changements de chaudières doivent être opérées uniquement si les bâtiments sont isolés (et non dans le sens invers)</t>
  </si>
  <si>
    <t>Action efficace mais vigilance à apporter sur les ambitions énergétiques</t>
  </si>
  <si>
    <t>Point de vigilance sur la construction de bâtiment : éviter l'étalement urbain, limiter l'imperméabilisation des sols, gestion de l'eau de pluie…</t>
  </si>
  <si>
    <t>Création ou maintien d'emplois et impact social</t>
  </si>
  <si>
    <t>Enjeux énergie-climat très indirects</t>
  </si>
  <si>
    <t>Manque de détails sur la mise enoeuvre et les retombées énergie-climat</t>
  </si>
  <si>
    <t>Sensibilisation/formation aux économies d'énergie</t>
  </si>
  <si>
    <t>Sensibilisation/formation aux besoins d'adaptation au changement climatique ?</t>
  </si>
  <si>
    <t>Sensibilisation/formation aux écomatériaux ?</t>
  </si>
  <si>
    <t>Sensibilisation à un meilleur cadre de vie</t>
  </si>
  <si>
    <t>Création ou maintien d'emplois et formation</t>
  </si>
  <si>
    <t>Amélioration de la qualité de l'air attendue</t>
  </si>
  <si>
    <t>Adaptation des logements aux effets du changement climatique</t>
  </si>
  <si>
    <t>Amélioration du cadre de travail</t>
  </si>
  <si>
    <t>Reflexion sur l'integration de panneaux solaires ?</t>
  </si>
  <si>
    <t>Adaptation des commerces aux effets du changement climatique</t>
  </si>
  <si>
    <t>Gains économiques attendus</t>
  </si>
  <si>
    <t>Action un peu passée ; indiquer la suite envisagée</t>
  </si>
  <si>
    <t>Baisse des émissions indirectement attendue si le choix énergétique est porté sur de la biomasse</t>
  </si>
  <si>
    <t>Transformations des consommations ; modernisation des systèmes…</t>
  </si>
  <si>
    <t>Usage de la biomasse</t>
  </si>
  <si>
    <t>Amélioration de la qualité de l'air attendue si les combustions dans les chaudières sont optimisées</t>
  </si>
  <si>
    <t>Modernisation du centre-bourg et mise en place d'un réseau de chaleur</t>
  </si>
  <si>
    <t>Point de vigilance sur la consommation accrue de biomasse et sa gestion durable.</t>
  </si>
  <si>
    <t>Amélioration du cadre de vie attendue</t>
  </si>
  <si>
    <t>Création forte d'emplois</t>
  </si>
  <si>
    <t>A définir</t>
  </si>
  <si>
    <t xml:space="preserve">Baisse des émissions attendue </t>
  </si>
  <si>
    <t>Changement d'énergie et éventuellement baisse des consommations attendus</t>
  </si>
  <si>
    <t>Usage de la géothermie</t>
  </si>
  <si>
    <t>Amélioration de la qualité de l'air attendue puisqu'il n'y a plus de combustion</t>
  </si>
  <si>
    <t>Adaptation des logements aux effets du changement climatique (et possible reversibilité des PAC pour un confort d'été)</t>
  </si>
  <si>
    <t>Impact sur le milieu physique considéré comme positif entre l'impact thermique sur la nappe et la baisse des polluants atmosphériques des combustions</t>
  </si>
  <si>
    <t>Impact sur le milieu  considéré comme positif entre l'impact thermique sur la nappe et la baisse des polluants atmosphériques des combustions</t>
  </si>
  <si>
    <t>Création forte d'emplois attendue</t>
  </si>
  <si>
    <t xml:space="preserve">atteindre les objectifs de développement de chaleur renouvelable, utiliser les energies renouvelables difficiles d'accès ou d'exploitation (géothermie, chaleur de récupération), augmenter le nombre de logements, entreprises, sites publics raccordés à des réseaux de chaleur, augmenter la part d'énergies renouvelables dans le bouquet énergétique alimentant les réseaux de chaleur; diminuer les besoins de chauffage des bâtiments, suite aux renovations thermiques de l'existant </t>
  </si>
  <si>
    <t>Réeaeau de chaleur et éventuellement récupération de chaleur fatale</t>
  </si>
  <si>
    <t>Baisse des émissions indirectement attendue si le choix énergétique est porté sur des EnR</t>
  </si>
  <si>
    <t>Développement EnR</t>
  </si>
  <si>
    <t>Valorisation du cycle carbone attendue</t>
  </si>
  <si>
    <t>Baisse des émissions attendue si usage des EnR</t>
  </si>
  <si>
    <t>Amélioration de la qualité de l'air attendue si usage des EnR</t>
  </si>
  <si>
    <t>déjà mis dans la mobilité cf 70 plutot dans mobilité cette actions</t>
  </si>
  <si>
    <t>Ok budget</t>
  </si>
  <si>
    <t>Electricité locale</t>
  </si>
  <si>
    <t>Point de vigilance sur l'impact environnemental : étude et mise en place de solutions de préservation de la biodiversité (passe à poisson, preservation des berges…)</t>
  </si>
  <si>
    <t>Point de vigilance sur l'intégration paysagère</t>
  </si>
  <si>
    <t>Point de vigilance sur l'impact faunistique et floristique</t>
  </si>
  <si>
    <t>Energie décarbonée</t>
  </si>
  <si>
    <t>Amélioration physique attendue : remise à neuf, rénovation…</t>
  </si>
  <si>
    <t>Production locale</t>
  </si>
  <si>
    <t>Attention à donner de la cohérence entre les différentes stratégies EnR, les projets en cours de lancement, les études d'opportunités spécifiques…</t>
  </si>
  <si>
    <t>possibilité d'augmenter le stockage carbone avec la valorisation de la biomasse</t>
  </si>
  <si>
    <t>renforcement de l'inépendance énergétique</t>
  </si>
  <si>
    <t>Energies basses émissions de polluants atmosphériques</t>
  </si>
  <si>
    <t>Point de vigilance sur l'intégration paysagère (impact amoindri au sein d'une entreprise)</t>
  </si>
  <si>
    <t>Energie à bilan carbone neutre</t>
  </si>
  <si>
    <t>Production/consommation locale</t>
  </si>
  <si>
    <t>Point de vigilance : cycle du carbone à preserver (retour du carbone au champs)</t>
  </si>
  <si>
    <t>Point de vigilance à apporter sur les nuisances olfactives</t>
  </si>
  <si>
    <t>Point de vigilance : cycle du carbone à preserver</t>
  </si>
  <si>
    <t>Point de vigilance : cycle du carbone à preserver et stockage carbone à développer</t>
  </si>
  <si>
    <t>Meilleure collecte des déchets = meilleure bilan carbone</t>
  </si>
  <si>
    <t>Amélioration de la gestion des déchets</t>
  </si>
  <si>
    <t>Valorisation énergétique possible</t>
  </si>
  <si>
    <t>Attention à donner de la cohérence entre les différentes actions concernant les déchets</t>
  </si>
  <si>
    <t>Point de vigilance à apporter au choix de la zone de stokage</t>
  </si>
  <si>
    <t>Création d'emploi ?</t>
  </si>
  <si>
    <t>OK Budget</t>
  </si>
  <si>
    <t>Preservation des mileux naturels</t>
  </si>
  <si>
    <t>Preservation des mileux humains et du cadre de vie</t>
  </si>
  <si>
    <t>Budget interne CH</t>
  </si>
  <si>
    <t>Organisation logistique</t>
  </si>
  <si>
    <t>Action relevant du PCAET mais à mieux définir</t>
  </si>
  <si>
    <t>Budget/moyen à détailler</t>
  </si>
  <si>
    <t>Meilleur gestion de l'eau</t>
  </si>
  <si>
    <t>Amélioration de la gestion des déchets et de l'eau</t>
  </si>
  <si>
    <t>En quoi consiste l'action ?</t>
  </si>
  <si>
    <t>Rénovation énergétique = baisse des émissions</t>
  </si>
  <si>
    <t>Rénovation énergétique = baisse des consommations</t>
  </si>
  <si>
    <t>Intégration de système de production EnR ?</t>
  </si>
  <si>
    <t>Amélioration  attendue des bâtiments</t>
  </si>
  <si>
    <t>Amélioration des cadres de vie</t>
  </si>
  <si>
    <t>Actions manque cruellement d'ambition</t>
  </si>
  <si>
    <t>Enjeux énergie-climat trop lointain</t>
  </si>
  <si>
    <t>Logements basse consommation = basse émissions</t>
  </si>
  <si>
    <t xml:space="preserve">Logements basse consommation </t>
  </si>
  <si>
    <t>Actions sans trop de lien énergie-climat</t>
  </si>
  <si>
    <t>Revoir les ambitions d'actions de rénovation (changer 6 fenêtres d'un bâtiment n'est pas suffisant)</t>
  </si>
  <si>
    <t>L'installation de production solaire vise couvrir les besoins de l'eau chaude des bassins et une partie des besoins d'eau chaude sanitaire des douches…</t>
  </si>
  <si>
    <t>Consommation d'EnR = baisse des émissions de GES</t>
  </si>
  <si>
    <t>Consommation d'EnR renouvelable et locale</t>
  </si>
  <si>
    <t>Production d'EnR</t>
  </si>
  <si>
    <t>Compétences locales</t>
  </si>
  <si>
    <t>Amélioration des cadres de vie attendue</t>
  </si>
  <si>
    <t>Accompagnement</t>
  </si>
  <si>
    <t>Budget maximal de l'opération à indiquer</t>
  </si>
  <si>
    <t>Intégration de système de production EnR encouragé</t>
  </si>
  <si>
    <t>Action ambitieuse</t>
  </si>
  <si>
    <t>Baisse des consommations = baisse des émissions</t>
  </si>
  <si>
    <t xml:space="preserve"> baisse des consommations</t>
  </si>
  <si>
    <t>Action intéressante mais sous quelle forme ? Les nouvelles constructions ont également déjà des exigences (bientôt RE2020)</t>
  </si>
  <si>
    <t>Construction de logements basses consommations et donc basses émissions attendue</t>
  </si>
  <si>
    <t>Construction de logements très basses consommations</t>
  </si>
  <si>
    <t>Intégration de système de production EnR attendue</t>
  </si>
  <si>
    <t>Augmentation du stockage carbone avec l'usage de biomatériaux attendue</t>
  </si>
  <si>
    <t>Bonne qualité de l'air intérieure attendue</t>
  </si>
  <si>
    <t>Bâtiments adaptés aux effet du changmeent climatique attendus</t>
  </si>
  <si>
    <t>vigilance sur la consommation d'espace : risque pour les espaces naturels, risque d'imperméabilisation des sols…</t>
  </si>
  <si>
    <t>Amélioration des cadres de vie attendue pour les futurs habitants</t>
  </si>
  <si>
    <t>Rationaisation des besoins = baisse des émissions</t>
  </si>
  <si>
    <t>Rationaisation des besoins = baisse des consommations énergétiques</t>
  </si>
  <si>
    <t>Changement (amélioration ?) des modes de consommations</t>
  </si>
  <si>
    <t>Changement (amélioration ?) des modes de consommations et développement économique</t>
  </si>
  <si>
    <t>Prise de compétences</t>
  </si>
  <si>
    <t>Mise en place de clause</t>
  </si>
  <si>
    <t>Indiquer la mise en œuvre</t>
  </si>
  <si>
    <t>Rationaisation des besoins = baisse des ressources physiques</t>
  </si>
  <si>
    <t>Baisse des déchets plastiques = impact positif sur les milieux naturels</t>
  </si>
  <si>
    <t>Les agents de la CCPS vivent en majorité sur le territoire, mais également sur le Cambrésis, le Valenciennois, ou le territoire de la MEL. Optimiser leurs
déplacements via le télétravail et inciter au co-voiturage lorsque c'est possible permettra de réduire l'impact carbone de la CCPS.
Pour les trajets les plus longs, le train sera systématiquement privilégié</t>
  </si>
  <si>
    <t>Baisse des consommations énergétiques = baisse des émissions</t>
  </si>
  <si>
    <t>Baisse des consommations énergétiques</t>
  </si>
  <si>
    <t>Changement (amélioration ?) des modes de vie</t>
  </si>
  <si>
    <t>Impact sur les activités économiques</t>
  </si>
  <si>
    <t xml:space="preserve">Snesibilisation </t>
  </si>
  <si>
    <t>Détailler la mise en œuvre</t>
  </si>
  <si>
    <t>Détailler le budget pour l'achat de véhciules bas carbone</t>
  </si>
  <si>
    <t>Baisse des consommations énergétiques et changement d'énergie</t>
  </si>
  <si>
    <t>Baisse des consommations énergétiques et changement énergétique = baisse des émissions</t>
  </si>
  <si>
    <t>Contribue à une meilleure qualité de l'air</t>
  </si>
  <si>
    <t>Contribue à une meilleure qualité de vie</t>
  </si>
  <si>
    <t>Action floue</t>
  </si>
  <si>
    <t>Impulser la conduite du changement sur le territoire</t>
  </si>
  <si>
    <t>Développement EnR attendu</t>
  </si>
  <si>
    <t>Amélioration de la quaité de l'air attendue</t>
  </si>
  <si>
    <t>Amélioration de l'adaptation face au changement climatique</t>
  </si>
  <si>
    <t>Amélioration/préservation des milieux naturels</t>
  </si>
  <si>
    <t>Action à détailler</t>
  </si>
  <si>
    <t>Intégration, mise en place et partage du PCAET = amélioration du cadre de vie</t>
  </si>
  <si>
    <t>Création ou maintien d'emplois / formation / sensibilisation</t>
  </si>
  <si>
    <t>Baisse des consommations de ressources</t>
  </si>
  <si>
    <t>Amélioration de la gestion de l'eau</t>
  </si>
  <si>
    <t>Diminution de l'impact sur les milieux naturels</t>
  </si>
  <si>
    <t>Budget ?</t>
  </si>
  <si>
    <t>Valorisation énergétique possible lors de l'entretien</t>
  </si>
  <si>
    <t>Amélioration/préservation des milieux physiques</t>
  </si>
  <si>
    <t>Rassembler toutes les actions autour de "Plantons le décor"</t>
  </si>
  <si>
    <t>Détailler l'opérationnalité</t>
  </si>
  <si>
    <t>nombre de mesures évaluables</t>
  </si>
  <si>
    <t>nombre de lignes</t>
  </si>
  <si>
    <t>nombre de mesures mises de côté</t>
  </si>
  <si>
    <t>total</t>
  </si>
  <si>
    <t>Bilan</t>
  </si>
  <si>
    <t>négatif</t>
  </si>
  <si>
    <t>Nombre de -1</t>
  </si>
  <si>
    <t>pas d'effet notable ou faible effet</t>
  </si>
  <si>
    <t>Nombre de 0</t>
  </si>
  <si>
    <t>positif</t>
  </si>
  <si>
    <t>Nombre de 1</t>
  </si>
  <si>
    <t>très positif</t>
  </si>
  <si>
    <t>Nombre de 2</t>
  </si>
  <si>
    <t>Le Plan d'actions a la moyenne des points</t>
  </si>
  <si>
    <t>Action</t>
  </si>
  <si>
    <t>Total</t>
  </si>
  <si>
    <t>n°de l'action</t>
  </si>
  <si>
    <t>Note</t>
  </si>
  <si>
    <t>0
Pas d’impact potentiel significatif</t>
  </si>
  <si>
    <t>Enjeux</t>
  </si>
  <si>
    <t xml:space="preserve"> -1
Point de vigilance sur l'impact les milieux naturels</t>
  </si>
  <si>
    <t xml:space="preserve"> -1
Point de vigilance surl'impact paysager</t>
  </si>
  <si>
    <t>nombre de point</t>
  </si>
  <si>
    <t>légende opérationnalité</t>
  </si>
  <si>
    <t>action à détailler</t>
  </si>
  <si>
    <t>action à consolider</t>
  </si>
  <si>
    <t>action opérationnelle</t>
  </si>
  <si>
    <t>Mise en place de clauses ou normes</t>
  </si>
  <si>
    <t>Actions manquant d'ambition</t>
  </si>
  <si>
    <t>Mise en place de plan/programme existant</t>
  </si>
  <si>
    <t>action mal identifée</t>
  </si>
  <si>
    <t>Partenariat/accompagnement</t>
  </si>
  <si>
    <t>Mesure mal identifiée</t>
  </si>
  <si>
    <t>Numéro de mesure complémentaire</t>
  </si>
  <si>
    <t>Titre</t>
  </si>
  <si>
    <t>Descriptif</t>
  </si>
  <si>
    <t>Mesure complémentaire n°1</t>
  </si>
  <si>
    <t>Nouvelles constructions vertueuses et ambitieuses</t>
  </si>
  <si>
    <t xml:space="preserve">Les objectifs de consommation nette des PLU et du SRADDET sont ambitieux. Que ce soit pour permettre le développement économique et commercial ou d'atteindre les cibles du volet habitat des divers pLU en termes d'offres de logement, il est essentiel de pouvoir optimiser l'utilisaiton du foncier. l'EPF propose deux volets à son action auprès des collectivités : un volet rélatif aux friches, correspondant à un appel à manifestation d'intéret lancé en mars 2020, et dont les réponses sont toujours en attente; un volet territorial qui devra faire l'objet d'uen convention identifiant les projets à enjeux du territoire. Ce document devra être discuté avec l'EPF, afin de formaliser les projets devant faire l'objet d'un accompagnement durant le nouveau mandat politique, mais aussi assurer la viabilité de ca partenariat à moyen long-terme. </t>
  </si>
  <si>
    <t>Mesure complémentaire n°2</t>
  </si>
  <si>
    <t>Création des nouveaux linéaires de pistes cyclables et de nouveaux parking de co-voiturage sur des zones déjà imperméabilisées</t>
  </si>
  <si>
    <t>Rendre les projets de nouvelles constructions avec des objectifs énergie-climat ambitieux : limitation de l'étalement urbain (donc construction au sein du tissu urbain ou sur d'anciennes friches), économie d'espace, limitation de l'impérméabilisation des sols, solutions d'adaptation face aux risques climatiques locaux (inondation, retrait  et gonflement des argiles, confort d'été...),  valorisation des végétaux présents, gestion de l'eau de pluie à la parcelle, bâtiments économes en énergie voir autonome et bas carbone (dont l'usage ds biomatériaux), production EnR intégrée (panneaux solaires, géothemerie, bois, réseau de chaleur...), optimisation des activités en fonction des impacts sur le voisinages et l'environnement...
Atteinte de niveau de labels ambitieux</t>
  </si>
  <si>
    <t>Le développement de la mobilité douce et des nouveaux usages de la voiture (tel que le co-voiturage) doivent se faire le moins possible au détriment de la consommation d'espaces non-artificialisés. Les axes routiers et de transports occupent actuellement une part très importante du foncier en France et les nouvelles mobilités ne doivent pas consommer d'espaces supplémentaires. Dans la mesure du possible, les parking de co-voiturage ou liés à la multimodalité doivent être créés sur les parkings existants, sur des zones déjà imperméabilisées, ou dans une moindre mesures dans des zones délaissées (entre deux routes proches de rond-point par exemple). Beaucoup de solutions existent pour des pistes cyclables avec des revêtement limitant l'imperméabilisation des sols.</t>
  </si>
  <si>
    <t>Mesure complémentaire n°3</t>
  </si>
  <si>
    <t>Il est important dans les priorités de rénovation de changer le mode de chauffage en dernier, après l'isolation des logements et donc après une baisse des consommations. Dans la mesure où les travaux de rénovation peuvent permettre des économies de chauffage allant de 30% à 70%, il est important que les nouvelles chaudières ne soient pas installées dans des passoires énergétiques. De plus, la mise en place de nouvelles chaudières bloques financièrement parfois jusqu'à 25-30 ans de futurs travaux de rénovation, c'est pourquoi l'isolation des logement est la priorité dans la baisse des consommations et des émissions de GES. Les changements de chaudière doivent se faire sous la condition que le logement est déjà efficacement isolé, où doivent s'accompagner d'un programme de rénovation avant l'installation de la nouvelle chaudière. Cela permet également d'éviter un surdimensionnement de la chaudière, dans le cas ou l'isolation est faite après l'installation de la chaudière</t>
  </si>
  <si>
    <t>Mesure complémentaire n°4</t>
  </si>
  <si>
    <t>Encouraement aux travaux de rénovation énergétique (isolation) AVANT les changements de chaudières</t>
  </si>
  <si>
    <t>Consommation de biomasse intégrée dans un cycle vertueux</t>
  </si>
  <si>
    <t>L'alimentation d'un reseau de chaleur au bois a pour conséquence un besoin d'approvisionnement important. La consommation de bois doit être réflechie dans toute la chaine de production, depuis la source. L'approvisionnement local est à privilégier et doit être certifié. Cette production doit être suffisante en continue. La production de bois-énergie (selon sa forme que ce soit du résidu de bois d'oeuvre, d'entretien des forêts...), doit se faire dans une gestion vertueuse des forêts, sans sur-exploitation et en permettant son développement.</t>
  </si>
  <si>
    <t>Mesure complémentaire n°5</t>
  </si>
  <si>
    <t>Système hydraulique en harmonie avec l'environnement</t>
  </si>
  <si>
    <t>Les systèmes de production d'hydroélectricité ont par nature des impacts non négligeables sur la biodiversité, qui varient selon leur taille et leur technologie.
Des solutions techniques à intégrer au système ou à installer en parallèle existent pour le peti hydraulique et permettent de limiter les obstacles pour le passage de la faune. Il s'agit de passe à poissons, d'échelle à poissons, de système  de turbine en tourbillon, de l'aménagement d'une voie d'eau spécifique... Les berges du barrage sont également à considérer dans la limitation des impacts.</t>
  </si>
  <si>
    <t>Mesure complémentaire n°6</t>
  </si>
  <si>
    <t>Mesure complémentaire n°7</t>
  </si>
  <si>
    <t>Une production d'énergie renouvelable aux impacts environnementaux les plus faibles possibles</t>
  </si>
  <si>
    <t xml:space="preserve">Des ambitions peuvent être exprimées sur les futurs projets d'énergie renouvelable (parc éolien, centrale de méthanisation, centrale solaire...) pour des études paysagères approfondies, sur des études faunistiques et floristiques plus poussées, ainsi que sur des conditions à apporter pour limiter les nuisances.
Il est également important de renforcer la concertation et même la participation des habitants et faciliter ainsi un développement partager des EnR (notammnt pour les projets éolien et de centrale de méthanisation), évitant grandement les conflits. Le succès de projets vertueux, réflechis et partagés contribue à donner une bonne image des EnR aux retombées financières certaines. </t>
  </si>
  <si>
    <t>La production de biométhane doit être réflechie de la source jusqu'au devenir des digestats. En effet la production de biométhane peut avoir des conséquences sur toute la chaine que ce soit la récupération des intrants (comme le fumier de bovin qui limite le pâturage), l'entreposage des intrants qui peuvent avoir des nuisances olfactives, la nécessité d'une production régulière de biométhane mais également le devenir du digestat et le risque de perturbation du cycle du carbone dans les champs. Des techniques existent pour limiter les effets néfastes qui peuvent être anticipés.
La concertation et la participation des habitants est également gage de réussite pour les projets de méthanisation.</t>
  </si>
  <si>
    <t>Une production de biométhane vertueuse</t>
  </si>
  <si>
    <t>Mesure complémentaire n°8</t>
  </si>
  <si>
    <t>Un stockage des déchets sur une zone adaptée</t>
  </si>
  <si>
    <t>Le stockage de déchet peut provoquer des nuisances (olfactives, visuelles…) et consomme de l'espace. Le choix de la zone de stockage doit se faire en limitant les zones constructibles, agricoles ou même naturelles. Le stockage de déchets pourrait même créer une pollution des sols.</t>
  </si>
  <si>
    <t>Titre de la mesure complémentaire</t>
  </si>
  <si>
    <t>Type de mesure</t>
  </si>
  <si>
    <t>Descriptif de la mesure complémentaire</t>
  </si>
  <si>
    <t>Mesures du Plan d'actions concernées</t>
  </si>
  <si>
    <t>59 Développer une offre de lieux propices à l'organisation du covoiturage</t>
  </si>
  <si>
    <t>77 Convertir les anciennes installations vers des chaudières performantes. Convertir les installations fuel. Accompagner le déploiement du compteur communicant Gaz</t>
  </si>
  <si>
    <t>92 Etude d'opportunité de mise en place d'un réseau de chaleur urbain (RCU) à Solesmes</t>
  </si>
  <si>
    <t>99 Accompagner les projets de turbinage prévus sur l'Escaut</t>
  </si>
  <si>
    <t>100 Accompagner et encadrer le développement éolien
102 AMO EnR, Soutien au développement des EnR locales
103 Mise en place d'un COT EnR/ Développer une stratégie EnR
105 Projet de méthanisation avec traitement des "déchets alimentaires" et production de Bio-GNV 
106 Projet de méthanisation 
111 schéma territorial biomasse et méthanisation</t>
  </si>
  <si>
    <t>105 Projet de méthanisation avec traitement des "déchets alimentaires" et production de Bio-GNV 
106 Projet de méthanisation 
111 schéma territorial biomasse et méthanisation
114 Mettre en place une gestion de proximité des biodéchets, Optimiser le service public de gestion des déchets ménagers, Réhabiliter la déchetterie de Cambrai</t>
  </si>
  <si>
    <t xml:space="preserve">119 Soutien / facilitateur </t>
  </si>
  <si>
    <t>Réduction</t>
  </si>
  <si>
    <t>Compensation</t>
  </si>
  <si>
    <t xml:space="preserve">      Effet négatif
Effet positif</t>
  </si>
  <si>
    <t>Rénovation énergétique des bâtiments
Construction de nouveaux bâtiments</t>
  </si>
  <si>
    <t>Rénovation énergétique des bâtiments</t>
  </si>
  <si>
    <t>Développement du tourisme fluvestre
Rénovation énergétique des bâtiments
Modernisation de l'éclairage
Construction de nouveaux bâtiments</t>
  </si>
  <si>
    <t>Développement de la méthanisation</t>
  </si>
  <si>
    <t>Développement des Parc Eoliens 
Développement de la méthanisation</t>
  </si>
  <si>
    <t>Construction de nouveaux bâtiments</t>
  </si>
  <si>
    <t>Développer des aires de covoiturage
Rénovation énergétique des bâtiments
Construction de nouveaux bâtiments</t>
  </si>
  <si>
    <t>Construction de nouveaux bâtiments
Développer des aires de covoiturage</t>
  </si>
  <si>
    <t xml:space="preserve">       Cobénéfices
Effet principal</t>
  </si>
  <si>
    <t>Construction de nouveaux bâtiments
Travaux de rénovation des bâtiments</t>
  </si>
  <si>
    <t>Valorisation énergétique possible des résidus lors des entretiens</t>
  </si>
  <si>
    <t xml:space="preserve">projet d'Alimentation Territoriale (PAT)
Accompagnement des agriculteurs
Aménagements durables dans les documents d'urbanisme
</t>
  </si>
  <si>
    <t>Aménagements durables dans les documents d'urbanisme</t>
  </si>
  <si>
    <t xml:space="preserve">Aménagement de  la nature en ville
 Construction de nouveaux bâtiments
Travaux de rénovation des bâtiments
Recolonisation des friches
</t>
  </si>
  <si>
    <t>Plantation de haies
Développement de l'agro-écologie</t>
  </si>
  <si>
    <t>Construction et renovation de logements sains</t>
  </si>
  <si>
    <t>Aménagement de  la nature en ville ;lutte contre les inondations
Recolonisation des friches
Aménagements durables dans les documents d'urbanisme
Aménagement du site du Bois des Sources</t>
  </si>
  <si>
    <t>Projet d'Alimentation Territoriale (PAT)
Accompagnement des agriculteurs
Aménagements durables dans les documents d'urbanisme</t>
  </si>
  <si>
    <t>projet d'Alimentation Territoriale (PAT)
Accompagnement des agriculteurs
Aménagements durables dans les documents d'urbanisme</t>
  </si>
  <si>
    <t>Accompagnement des agriculteurs</t>
  </si>
  <si>
    <t>Accompagnement des agriculteurs
Approvisionnement en circuit court des entreprises textiles
Circuits courts alimentaires</t>
  </si>
  <si>
    <t>Accompagnement des agriculteurs
Circuits courts alimentaires</t>
  </si>
  <si>
    <t>Amélioration de la qualité de l'air intérieur</t>
  </si>
  <si>
    <t>Aménagements durables dans les documents d'urbanisme
Lutte contre l'érosion des sols, coulées de boues, ruissellement et inondation</t>
  </si>
  <si>
    <t>projet d'Alimentation Territoriale (PAT)
Accompagnement des agriculteurs
Aménagements durables dans les documents d'urbanisme
Lutte contre l'érosion des sols, coulées de boues, ruissellement et inondation</t>
  </si>
  <si>
    <t>Revégétailisation des centres bourgs</t>
  </si>
  <si>
    <t xml:space="preserve">
Plantation de haies
Revégétalisation des centres bourgs</t>
  </si>
  <si>
    <t xml:space="preserve">
Trame verte et bleue
Plantation de haies
Valorisation du patrimoine naturel
Revégétalisation des centres bourgs</t>
  </si>
  <si>
    <t xml:space="preserve">
Trame verte et bleue
Plantation de haies
Revégétalisation des centres bourgs</t>
  </si>
  <si>
    <t>Plantation de haies, Valorisation des milieux naturels
Revégétalisation des centres bourgs</t>
  </si>
  <si>
    <t>Plantation de haies, valorisation des milieux naturels
Revégétalisation des centres bourgs</t>
  </si>
  <si>
    <t xml:space="preserve">Construction de nouveaux bâtiments
Travaux de rénovation des bâtiments
Recolonisation des friches
Aménagements durables dans les documents d'urbanisme
Amélioration de la gestion de l'eau
Solution de mobilité durable
</t>
  </si>
  <si>
    <t xml:space="preserve">Construction et renovation de logements sains
</t>
  </si>
  <si>
    <t>Programme OPAH et PIG
Travaux de rénovation des bâtiments
Construction de nouveaux bâtiments</t>
  </si>
  <si>
    <t>Programme OPAH et PIG
Travaux de rénovation des bâtiments
Guichet unique</t>
  </si>
  <si>
    <t xml:space="preserve">Développement de réseaux de chaleur EnR
</t>
  </si>
  <si>
    <t>Développement de réseaux de chaleur EnR
Développement de la géothermie, solaire, hydraulique, encadrement de l'éolien, bois-énergie, chaleur fatale, méthanisation</t>
  </si>
  <si>
    <t>Développement de réseaux de chaleur EnR
Développement de la géothermie, solaire, hydraulique, encadrement de l'éolien, bois-énergie, chaleur fatale méthanisation...Possiblement en auto-consommation</t>
  </si>
  <si>
    <t xml:space="preserve">
Développement de la géothermie, solaire, hydraulique, encadrement de l'éolien, bois-énergie, chaleur fatale, méthanisation
Développement des EnR et des filières ratachées
Développement de réseaux de chaleur EnR
</t>
  </si>
  <si>
    <t>Construction de nouveaux bâtiments
Travaux de rénovation des bâtiments
Aménagements durables dans les documents d'urbanisme
Aménagement du site du Bois des Sources
Solution de mobilité durable
Amélioration de la gestion des déchets</t>
  </si>
  <si>
    <t>Amélioration de la gestion des déchets avec potentiellement une valorisation énergétique (méthanisation…)</t>
  </si>
  <si>
    <t xml:space="preserve">Aménagement de  la nature en ville 
Construction de nouveaux bâtiments
Travaux de rénovation des bâtiments
Aménagements durables dans les documents d'urbanisme
Solution de mobilité durable
Amélioration de la gestion des déchets </t>
  </si>
  <si>
    <t xml:space="preserve">Aménagement de  la nature en ville 
Construction de nouveaux bâtiments
Travaux de rénovation des bâtiments
Recolonisation des friches
Aménagements durables dans les documents d'urbanisme
Aménagement du site du Bois des Sources
Amélioration de la gestion de l'eau
Solution de mobilité durable
Amélioration de la gestion des déchets </t>
  </si>
  <si>
    <t xml:space="preserve">Aménagement de  la nature en ville 
Recolonisation des friches
Aménagements durables dans les documents d'urbanisme
Aménagement du site du Bois des Sources
Amélioration de la gestion de l'eau
Amélioration de la gestion des déchets </t>
  </si>
  <si>
    <t xml:space="preserve">Aménagement de  la nature en ville 
Construction de nouveaux bâtiments
Travaux de rénovation des bâtiments
Aménagements durables dans les documents d'urbanisme
Aménagement du site du Bois des Sources
Solution de mobilité durable et saine
Amélioration de la gestion des déchets </t>
  </si>
  <si>
    <t xml:space="preserve">Aménagement de  la nature en ville 
Construction de nouveaux bâtiments
Travaux de rénovation des bâtiments
Agriculture
Aménagements durables dans les documents d'urbanisme
Solution de mobilité durable
Amélioration de la gestion des déchets </t>
  </si>
  <si>
    <t>Programme OPAH et PIG
Construction de nouveaux bâtiments
Travaux de rénovation des bâtiments
Guichet unique
Solution de mobilité durable
Rénovation de l'éclairage public</t>
  </si>
  <si>
    <t>Construction de nouveaux bâtiments
Travaux de rénovation des bâtiments
Guichet unique
Solution de mobilité durable
Rénovation de l'éclairage public</t>
  </si>
  <si>
    <t>Travaux de rénovation des bâtiments
Rénovation de l'éclairage public</t>
  </si>
  <si>
    <t>Programme OPAH et PIG
Travaux de rénovation des bâtiments
Construction de nouveaux bâtiments
Guichet unique
Rénovation de l'éclairage public</t>
  </si>
  <si>
    <t>N° de la Mesure</t>
  </si>
  <si>
    <t>Production/ consommation locale</t>
  </si>
  <si>
    <t>Rendre les projets de nouvelles constructions avec des objectifs énergie-climat ambitieux : limitation de l'étalement urbain (donc construction au sein du tissu urbain ou sur d'anciennes friches), économie d'espace, limitation de l'imperméabilisation des sols, solutions d'adaptation face aux risques climatiques locaux (inondation, retrait  et gonflement des argiles, confort d'été...),  valorisation des végétaux présents, gestion de l'eau de pluie à la parcelle, bâtiments économes en énergie voir autonome et bas carbone (dont l'usage des biomatériaux), production EnR intégrée (panneaux solaires, géothermie, bois, réseau de chaleur...), optimisation des activités en fonction des impacts sur le voisinages et l'environnement...
Atteinte de niveau de labels ambitieux</t>
  </si>
  <si>
    <t>Encouragement aux travaux de rénovation énergétique (isolation) AVANT les changements de chaudières</t>
  </si>
  <si>
    <t>Il est important dans les priorités de rénovation de changer le mode de chauffage en dernier, après l'isolation des logements et donc après une baisse des consommations. Dans la mesure où les travaux de rénovation peuvent permettre des économies de chauffage allant de 30% à 70%, il est important que les nouvelles chaudières ne soient pas installées dans des passoires énergétiques. De plus, la mise en place de nouvelles chaudières bloques financièrement parfois jusqu'à 25-30 ans de futurs travaux de rénovation, c'est pourquoi l'isolation des logements est la priorité dans la baisse des consommations et des émissions de GES. Les changements de chaudière doivent se faire sous la condition que le logement est déjà efficacement isolé, où doivent s'accompagner d'un programme de rénovation avant l'installation de la nouvelle chaudière. Cela permet également d'éviter un surdimensionnement de la chaudière, dans le cas où l'isolation est faite après l'installation de la chaudière</t>
  </si>
  <si>
    <t>L'alimentation d'un réseau de chaleur au bois a pour conséquence un besoin d'approvisionnement important. La consommation de bois doit être réfléchie dans toute la chaine de production, depuis la source. L'approvisionnement local est à privilégier et doit être certifié. Cette production doit être suffisante en continue. La production de bois-énergie (selon sa forme que ce soit du résidu de bois d'œuvre, d'entretien des forêts...), doit se faire dans une gestion vertueuse des forêts, sans surexploitation et en permettant son développement.</t>
  </si>
  <si>
    <t>1 Ateliers du foncier
41 Adhésion de la communauté à l'EPF afin de faciliter la réhabilitation des espaces laissés par les friches industrielles
84 Favoriser les parcours résidentiels en réservant une part à l'accession sociale
150 Aider financièrement les promoteurs immobiliers par une aide à la construction en direction de logements moins énergivores (PLH)</t>
  </si>
  <si>
    <t xml:space="preserve">Des ambitions peuvent être exprimées sur les futurs projets d'énergie renouvelable (parc éolien, centrale de méthanisation, centrale solaire...) pour des études paysagères approfondies, sur des études faunistiques et floristiques plus poussées, ainsi que sur des conditions à apporter pour limiter les nuisances.
Il est également important de renforcer la concertation et même la participation des habitants et faciliter ainsi un développement partager des EnR (notamment pour les projets éolien et de centrale de méthanisation), évitant grandement les conflits. Le succès de projets vertueux, réfléchis et partagés contribue à donner une bonne image des EnR aux retombées financières certaines. 
</t>
  </si>
  <si>
    <t>Création des nouveaux linéaires de pistes cyclables et de nouveaux parkings de co-voiturage sur des zones déjà imperméabilisées</t>
  </si>
  <si>
    <t>Le développement de la mobilité douce et des nouveaux usages de la voiture (tel que le co-voiturage) doit se faire le moins possible au détriment de la consommation d'espaces non-artificialisés. Les axes routiers et de transports occupent actuellement une part très importante du foncier en France et les nouvelles mobilités ne doivent pas consommer d'espaces supplémentaires. Dans la mesure du possible, les parkings de co-voiturage ou liés à la multimodalité doivent être créés sur les parkings existants, sur des zones déjà imperméabilisées, ou dans une moindre mesure dans des zones délaissées (entre deux routes proches de rond-point par exemple). Beaucoup de solutions existent pour des pistes cyclables avec des revêtement limitant l'imperméabilisation des sols.</t>
  </si>
  <si>
    <t xml:space="preserve">Développement des Parcs éoliens </t>
  </si>
  <si>
    <t>Evitement</t>
  </si>
  <si>
    <t>La production de biométhane doit être réfléchie de la source jusqu'au devenir des digestats. En effet la production de biométhane peut avoir des conséquences sur toute la chaine que ce soit la récupération des intrants (comme le fumier de bovin qui limite le pâturage), l'entreposage des intrants qui peuvent avoir des nuisances olfactives, la nécessité d'une production régulière de biométhane mais également le devenir du digestat et le risque de perturbation du cycle du carbone dans les champs. Des techniques existent pour limiter les effets néfastes qui peuvent être anticipés.
La concertation et la participation des habitants est également gage de réussite pour les projets de méthanisation.</t>
  </si>
  <si>
    <t>Toute réduction de consommation d'énergie fossile grace à la rénovation de bâtiments limitera les émissions de polluants</t>
  </si>
  <si>
    <t xml:space="preserve">Stratégie Energie et Déchetterie </t>
  </si>
  <si>
    <r>
      <t xml:space="preserve">Passer les </t>
    </r>
    <r>
      <rPr>
        <sz val="14"/>
        <rFont val="Calibri (Corps)"/>
      </rPr>
      <t>vieilles locomotives</t>
    </r>
    <r>
      <rPr>
        <sz val="14"/>
        <rFont val="Calibri"/>
        <family val="2"/>
        <scheme val="minor"/>
      </rPr>
      <t xml:space="preserve"> du fuel au BIO-GNV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</si>
</sst>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40C]General"/>
    <numFmt numFmtId="165" formatCode="#,##0\ &quot;€&quot;"/>
  </numFmts>
  <fonts count="51" x14ac:knownFonts="1">
    <font>
      <sz val="11"/>
      <color theme="1"/>
      <name val="Calibri"/>
      <family val="2"/>
      <scheme val="minor"/>
    </font>
    <font>
      <sz val="11"/>
      <color theme="0"/>
      <name val="Calibri"/>
      <family val="2"/>
      <scheme val="minor"/>
    </font>
    <font>
      <b/>
      <sz val="16"/>
      <color theme="0"/>
      <name val="Calibri"/>
      <family val="2"/>
      <scheme val="minor"/>
    </font>
    <font>
      <b/>
      <sz val="16"/>
      <name val="Calibri"/>
      <family val="2"/>
      <scheme val="minor"/>
    </font>
    <font>
      <b/>
      <u/>
      <sz val="11"/>
      <color theme="1"/>
      <name val="Calibri"/>
      <family val="2"/>
      <scheme val="minor"/>
    </font>
    <font>
      <sz val="16"/>
      <color theme="0"/>
      <name val="Calibri"/>
      <family val="2"/>
      <scheme val="minor"/>
    </font>
    <font>
      <sz val="10"/>
      <color theme="1"/>
      <name val="Calibri"/>
      <family val="2"/>
      <scheme val="minor"/>
    </font>
    <font>
      <sz val="16"/>
      <color theme="1"/>
      <name val="Calibri"/>
      <family val="2"/>
      <scheme val="minor"/>
    </font>
    <font>
      <b/>
      <sz val="18"/>
      <color theme="0"/>
      <name val="Calibri"/>
      <family val="2"/>
      <scheme val="minor"/>
    </font>
    <font>
      <b/>
      <u val="double"/>
      <sz val="18"/>
      <color theme="0"/>
      <name val="Calibri"/>
      <family val="2"/>
      <scheme val="minor"/>
    </font>
    <font>
      <u/>
      <sz val="11"/>
      <color theme="10"/>
      <name val="Calibri"/>
      <family val="2"/>
      <scheme val="minor"/>
    </font>
    <font>
      <sz val="14"/>
      <color theme="1"/>
      <name val="Calibri"/>
      <family val="2"/>
      <scheme val="minor"/>
    </font>
    <font>
      <b/>
      <sz val="14"/>
      <color theme="0"/>
      <name val="Calibri"/>
      <family val="2"/>
      <scheme val="minor"/>
    </font>
    <font>
      <sz val="11"/>
      <color indexed="8"/>
      <name val="Calibri"/>
      <family val="2"/>
    </font>
    <font>
      <sz val="14"/>
      <color theme="0"/>
      <name val="Calibri"/>
      <family val="2"/>
      <scheme val="minor"/>
    </font>
    <font>
      <b/>
      <i/>
      <sz val="14"/>
      <color theme="0"/>
      <name val="Calibri"/>
      <family val="2"/>
      <scheme val="minor"/>
    </font>
    <font>
      <i/>
      <sz val="14"/>
      <color theme="1"/>
      <name val="Calibri"/>
      <family val="2"/>
      <scheme val="minor"/>
    </font>
    <font>
      <i/>
      <u/>
      <sz val="14"/>
      <color theme="10"/>
      <name val="Calibri"/>
      <family val="2"/>
      <scheme val="minor"/>
    </font>
    <font>
      <sz val="14"/>
      <color rgb="FFFF0000"/>
      <name val="Calibri"/>
      <family val="2"/>
      <scheme val="minor"/>
    </font>
    <font>
      <b/>
      <sz val="16"/>
      <color theme="1"/>
      <name val="Calibri"/>
      <family val="2"/>
      <scheme val="minor"/>
    </font>
    <font>
      <sz val="14"/>
      <name val="Calibri"/>
      <family val="2"/>
      <scheme val="minor"/>
    </font>
    <font>
      <i/>
      <sz val="14"/>
      <name val="Calibri"/>
      <family val="2"/>
      <scheme val="minor"/>
    </font>
    <font>
      <sz val="14"/>
      <color theme="1"/>
      <name val="Calibri"/>
      <family val="2"/>
    </font>
    <font>
      <i/>
      <u/>
      <sz val="14"/>
      <color theme="1"/>
      <name val="Calibri"/>
      <family val="2"/>
      <scheme val="minor"/>
    </font>
    <font>
      <b/>
      <sz val="14"/>
      <color rgb="FFFF0000"/>
      <name val="Calibri"/>
      <family val="2"/>
      <scheme val="minor"/>
    </font>
    <font>
      <b/>
      <sz val="16"/>
      <color rgb="FFFF0000"/>
      <name val="Calibri"/>
      <family val="2"/>
      <scheme val="minor"/>
    </font>
    <font>
      <sz val="11"/>
      <color rgb="FFFF0000"/>
      <name val="Calibri"/>
      <family val="2"/>
      <scheme val="minor"/>
    </font>
    <font>
      <sz val="8"/>
      <name val="Calibri"/>
      <family val="2"/>
      <scheme val="minor"/>
    </font>
    <font>
      <sz val="12"/>
      <color theme="1"/>
      <name val="Calibri"/>
      <family val="2"/>
      <scheme val="minor"/>
    </font>
    <font>
      <sz val="11"/>
      <name val="Calibri"/>
      <family val="2"/>
      <scheme val="minor"/>
    </font>
    <font>
      <b/>
      <sz val="11"/>
      <name val="Calibri"/>
      <family val="2"/>
      <scheme val="minor"/>
    </font>
    <font>
      <b/>
      <sz val="11"/>
      <name val="Calibri"/>
      <family val="2"/>
    </font>
    <font>
      <b/>
      <sz val="11"/>
      <name val="Arial"/>
      <family val="2"/>
    </font>
    <font>
      <sz val="11"/>
      <color theme="9" tint="-0.499984740745262"/>
      <name val="Calibri"/>
      <family val="2"/>
      <scheme val="minor"/>
    </font>
    <font>
      <b/>
      <sz val="11"/>
      <color theme="9" tint="-0.499984740745262"/>
      <name val="Calibri"/>
      <family val="2"/>
      <scheme val="minor"/>
    </font>
    <font>
      <b/>
      <sz val="18"/>
      <color rgb="FFFF0000"/>
      <name val="Calibri"/>
      <family val="2"/>
      <scheme val="minor"/>
    </font>
    <font>
      <sz val="11"/>
      <color theme="1"/>
      <name val="Calibri"/>
      <family val="2"/>
      <scheme val="minor"/>
    </font>
    <font>
      <b/>
      <sz val="14"/>
      <color theme="1"/>
      <name val="Calibri"/>
      <family val="2"/>
      <scheme val="minor"/>
    </font>
    <font>
      <sz val="11"/>
      <color theme="1"/>
      <name val="Calibri"/>
      <family val="2"/>
    </font>
    <font>
      <b/>
      <sz val="10"/>
      <color theme="0"/>
      <name val="Calibri"/>
      <family val="2"/>
      <scheme val="minor"/>
    </font>
    <font>
      <b/>
      <sz val="14"/>
      <name val="Calibri"/>
      <family val="2"/>
      <scheme val="minor"/>
    </font>
    <font>
      <b/>
      <sz val="11"/>
      <color rgb="FF000000"/>
      <name val="Calibri"/>
      <family val="2"/>
    </font>
    <font>
      <b/>
      <sz val="12"/>
      <color theme="0"/>
      <name val="Calibri"/>
      <family val="2"/>
      <scheme val="minor"/>
    </font>
    <font>
      <b/>
      <sz val="11"/>
      <color rgb="FFFFFFFF"/>
      <name val="Calibri"/>
      <family val="2"/>
    </font>
    <font>
      <sz val="11"/>
      <color rgb="FF00B050"/>
      <name val="Calibri"/>
      <family val="2"/>
      <scheme val="minor"/>
    </font>
    <font>
      <b/>
      <sz val="11"/>
      <color theme="1"/>
      <name val="Calibri"/>
      <family val="2"/>
      <scheme val="minor"/>
    </font>
    <font>
      <sz val="11"/>
      <color rgb="FF000000"/>
      <name val="Calibri"/>
      <family val="2"/>
      <scheme val="minor"/>
    </font>
    <font>
      <b/>
      <sz val="20"/>
      <color rgb="FF000000"/>
      <name val="Calibri"/>
      <family val="2"/>
    </font>
    <font>
      <sz val="20"/>
      <color theme="1"/>
      <name val="Calibri"/>
      <family val="2"/>
      <scheme val="minor"/>
    </font>
    <font>
      <b/>
      <sz val="14"/>
      <color rgb="FF000000"/>
      <name val="Calibri"/>
      <family val="2"/>
    </font>
    <font>
      <sz val="14"/>
      <name val="Calibri (Corps)"/>
    </font>
  </fonts>
  <fills count="59">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215968"/>
        <bgColor indexed="64"/>
      </patternFill>
    </fill>
    <fill>
      <patternFill patternType="solid">
        <fgColor rgb="FFFFCC66"/>
        <bgColor indexed="64"/>
      </patternFill>
    </fill>
    <fill>
      <patternFill patternType="solid">
        <fgColor theme="5"/>
        <bgColor indexed="64"/>
      </patternFill>
    </fill>
    <fill>
      <patternFill patternType="solid">
        <fgColor rgb="FFFFC000"/>
        <bgColor indexed="64"/>
      </patternFill>
    </fill>
    <fill>
      <patternFill patternType="solid">
        <fgColor theme="7"/>
        <bgColor indexed="64"/>
      </patternFill>
    </fill>
    <fill>
      <patternFill patternType="solid">
        <fgColor rgb="FF7030A0"/>
        <bgColor indexed="64"/>
      </patternFill>
    </fill>
    <fill>
      <patternFill patternType="solid">
        <fgColor rgb="FFD883FF"/>
        <bgColor indexed="64"/>
      </patternFill>
    </fill>
    <fill>
      <patternFill patternType="solid">
        <fgColor rgb="FFFF8AD8"/>
        <bgColor indexed="64"/>
      </patternFill>
    </fill>
    <fill>
      <patternFill patternType="solid">
        <fgColor theme="0"/>
        <bgColor indexed="64"/>
      </patternFill>
    </fill>
    <fill>
      <patternFill patternType="solid">
        <fgColor theme="2" tint="-0.499984740745262"/>
        <bgColor indexed="64"/>
      </patternFill>
    </fill>
    <fill>
      <patternFill patternType="solid">
        <fgColor rgb="FFB1A0C7"/>
        <bgColor rgb="FF000000"/>
      </patternFill>
    </fill>
    <fill>
      <patternFill patternType="solid">
        <fgColor rgb="FF8DB4E2"/>
        <bgColor rgb="FF000000"/>
      </patternFill>
    </fill>
    <fill>
      <patternFill patternType="solid">
        <fgColor rgb="FF963634"/>
        <bgColor rgb="FF000000"/>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E4DFEC"/>
        <bgColor rgb="FF000000"/>
      </patternFill>
    </fill>
    <fill>
      <patternFill patternType="solid">
        <fgColor rgb="FFDCE6F1"/>
        <bgColor rgb="FF000000"/>
      </patternFill>
    </fill>
    <fill>
      <patternFill patternType="solid">
        <fgColor rgb="FFDA9694"/>
        <bgColor rgb="FF000000"/>
      </patternFill>
    </fill>
    <fill>
      <patternFill patternType="solid">
        <fgColor rgb="FFFFFFFF"/>
        <bgColor rgb="FF000000"/>
      </patternFill>
    </fill>
    <fill>
      <patternFill patternType="solid">
        <fgColor rgb="FFFF0000"/>
        <bgColor rgb="FF000000"/>
      </patternFill>
    </fill>
    <fill>
      <patternFill patternType="solid">
        <fgColor rgb="FFEDEDED"/>
        <bgColor rgb="FF000000"/>
      </patternFill>
    </fill>
    <fill>
      <patternFill patternType="solid">
        <fgColor rgb="FF92D050"/>
        <bgColor rgb="FF000000"/>
      </patternFill>
    </fill>
    <fill>
      <patternFill patternType="solid">
        <fgColor rgb="FF0070C0"/>
        <bgColor indexed="64"/>
      </patternFill>
    </fill>
    <fill>
      <patternFill patternType="solid">
        <fgColor rgb="FF00B050"/>
        <bgColor indexed="64"/>
      </patternFill>
    </fill>
    <fill>
      <patternFill patternType="solid">
        <fgColor rgb="FFFF7C80"/>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style="thin">
        <color rgb="FFFF0000"/>
      </top>
      <bottom style="thin">
        <color rgb="FFFF0000"/>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rgb="FF808080"/>
      </left>
      <right/>
      <top style="thin">
        <color rgb="FF808080"/>
      </top>
      <bottom/>
      <diagonal/>
    </border>
    <border>
      <left style="thin">
        <color rgb="FF808080"/>
      </left>
      <right/>
      <top/>
      <bottom/>
      <diagonal/>
    </border>
    <border>
      <left/>
      <right/>
      <top/>
      <bottom style="thin">
        <color rgb="FF808080"/>
      </bottom>
      <diagonal/>
    </border>
    <border>
      <left/>
      <right/>
      <top style="thin">
        <color theme="0" tint="-0.499984740745262"/>
      </top>
      <bottom style="thin">
        <color indexed="64"/>
      </bottom>
      <diagonal/>
    </border>
    <border>
      <left style="thin">
        <color theme="0" tint="-0.499984740745262"/>
      </left>
      <right/>
      <top/>
      <bottom/>
      <diagonal/>
    </border>
  </borders>
  <cellStyleXfs count="4">
    <xf numFmtId="0" fontId="0" fillId="0" borderId="0"/>
    <xf numFmtId="0" fontId="10" fillId="0" borderId="0" applyNumberFormat="0" applyFill="0" applyBorder="0" applyAlignment="0" applyProtection="0"/>
    <xf numFmtId="164" fontId="13" fillId="0" borderId="0"/>
    <xf numFmtId="9" fontId="36" fillId="0" borderId="0" applyFont="0" applyFill="0" applyBorder="0" applyAlignment="0" applyProtection="0"/>
  </cellStyleXfs>
  <cellXfs count="45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22" borderId="2" xfId="0" applyFill="1" applyBorder="1" applyAlignment="1">
      <alignment horizontal="center" vertical="center" wrapText="1"/>
    </xf>
    <xf numFmtId="0" fontId="0" fillId="22" borderId="0" xfId="0" applyFill="1" applyAlignment="1">
      <alignment horizontal="center" vertical="center" wrapText="1"/>
    </xf>
    <xf numFmtId="0" fontId="0" fillId="24" borderId="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0" fillId="22" borderId="2" xfId="0" applyFill="1" applyBorder="1" applyAlignment="1">
      <alignment wrapText="1"/>
    </xf>
    <xf numFmtId="0" fontId="0" fillId="24" borderId="2" xfId="0" applyFill="1" applyBorder="1" applyAlignment="1">
      <alignment vertical="center" wrapText="1"/>
    </xf>
    <xf numFmtId="0" fontId="0" fillId="24" borderId="2" xfId="0" applyFill="1" applyBorder="1" applyAlignment="1">
      <alignment wrapText="1"/>
    </xf>
    <xf numFmtId="0" fontId="0" fillId="9" borderId="2" xfId="0" applyFill="1" applyBorder="1" applyAlignment="1">
      <alignment horizontal="center" vertical="center" wrapText="1"/>
    </xf>
    <xf numFmtId="0" fontId="0" fillId="9" borderId="2" xfId="0" applyFill="1" applyBorder="1" applyAlignment="1">
      <alignment wrapText="1"/>
    </xf>
    <xf numFmtId="0" fontId="0" fillId="2" borderId="2" xfId="0" applyFill="1" applyBorder="1" applyAlignment="1">
      <alignment vertical="center" wrapText="1"/>
    </xf>
    <xf numFmtId="0" fontId="0" fillId="2" borderId="2" xfId="0" applyFill="1" applyBorder="1" applyAlignment="1">
      <alignment wrapText="1"/>
    </xf>
    <xf numFmtId="0" fontId="0" fillId="2" borderId="2" xfId="0" applyFill="1" applyBorder="1" applyAlignment="1">
      <alignment horizontal="center" vertical="center"/>
    </xf>
    <xf numFmtId="0" fontId="0" fillId="2" borderId="4"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4" borderId="2" xfId="0" applyFill="1" applyBorder="1" applyAlignment="1">
      <alignment horizontal="center" vertical="center"/>
    </xf>
    <xf numFmtId="0" fontId="0" fillId="0" borderId="0" xfId="0" quotePrefix="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0" fillId="22" borderId="4" xfId="0" applyFill="1" applyBorder="1" applyAlignment="1">
      <alignment horizontal="center" vertical="center" wrapText="1"/>
    </xf>
    <xf numFmtId="0" fontId="1" fillId="0" borderId="3" xfId="0"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9" borderId="14" xfId="0" applyFill="1" applyBorder="1" applyAlignment="1">
      <alignment horizontal="center" vertical="center" wrapText="1"/>
    </xf>
    <xf numFmtId="0" fontId="7" fillId="0" borderId="0" xfId="0" applyFont="1" applyAlignment="1">
      <alignment horizontal="center" vertical="center"/>
    </xf>
    <xf numFmtId="0" fontId="0" fillId="0" borderId="3" xfId="0" applyBorder="1" applyAlignment="1">
      <alignment horizontal="center" wrapText="1"/>
    </xf>
    <xf numFmtId="0" fontId="0" fillId="0" borderId="6" xfId="0" applyBorder="1" applyAlignment="1">
      <alignment horizont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0" fillId="0" borderId="3" xfId="0" applyBorder="1"/>
    <xf numFmtId="0" fontId="0" fillId="0" borderId="6" xfId="0" applyBorder="1"/>
    <xf numFmtId="0" fontId="0" fillId="27" borderId="13" xfId="0" applyFill="1" applyBorder="1" applyAlignment="1">
      <alignment horizontal="center" vertical="center" wrapText="1"/>
    </xf>
    <xf numFmtId="0" fontId="7" fillId="0" borderId="6" xfId="0" applyFont="1" applyBorder="1" applyAlignment="1">
      <alignment horizontal="center" vertical="center"/>
    </xf>
    <xf numFmtId="0" fontId="0" fillId="0" borderId="1" xfId="0" applyBorder="1" applyAlignment="1">
      <alignment horizontal="center" vertical="center" wrapText="1"/>
    </xf>
    <xf numFmtId="0" fontId="7" fillId="0" borderId="3" xfId="0" applyFont="1" applyBorder="1" applyAlignment="1">
      <alignment horizontal="center" vertical="center"/>
    </xf>
    <xf numFmtId="0" fontId="2" fillId="18" borderId="7" xfId="0" applyFont="1" applyFill="1" applyBorder="1" applyAlignment="1">
      <alignment horizontal="center" vertical="center" wrapText="1"/>
    </xf>
    <xf numFmtId="0" fontId="7" fillId="0" borderId="8" xfId="0" applyFont="1" applyBorder="1" applyAlignment="1">
      <alignment horizontal="center" vertical="center"/>
    </xf>
    <xf numFmtId="0" fontId="7" fillId="25" borderId="3" xfId="0" applyFont="1" applyFill="1" applyBorder="1" applyAlignment="1">
      <alignment horizontal="center" vertical="center" wrapText="1"/>
    </xf>
    <xf numFmtId="0" fontId="0" fillId="23" borderId="12" xfId="0" applyFill="1" applyBorder="1" applyAlignment="1">
      <alignment horizontal="center" vertical="center" wrapText="1"/>
    </xf>
    <xf numFmtId="0" fontId="0" fillId="23" borderId="1" xfId="0" applyFill="1" applyBorder="1" applyAlignment="1">
      <alignment horizontal="center" vertical="center" wrapText="1"/>
    </xf>
    <xf numFmtId="0" fontId="0" fillId="23" borderId="13" xfId="0" applyFill="1" applyBorder="1" applyAlignment="1">
      <alignment horizontal="center" vertical="center" wrapText="1"/>
    </xf>
    <xf numFmtId="0" fontId="0" fillId="0" borderId="6" xfId="0" quotePrefix="1" applyBorder="1" applyAlignment="1">
      <alignment horizontal="center" vertical="center" wrapText="1"/>
    </xf>
    <xf numFmtId="0" fontId="0" fillId="0" borderId="6" xfId="0" applyBorder="1" applyAlignment="1">
      <alignment vertical="center" wrapText="1"/>
    </xf>
    <xf numFmtId="0" fontId="0" fillId="3" borderId="1" xfId="0" applyFill="1" applyBorder="1" applyAlignment="1">
      <alignment horizontal="center" vertical="center" wrapText="1"/>
    </xf>
    <xf numFmtId="0" fontId="7" fillId="30" borderId="6" xfId="0" applyFont="1" applyFill="1" applyBorder="1" applyAlignment="1">
      <alignment horizontal="center" vertical="center"/>
    </xf>
    <xf numFmtId="0" fontId="7" fillId="30" borderId="0" xfId="0" applyFont="1" applyFill="1" applyAlignment="1">
      <alignment horizontal="center" vertical="center" wrapText="1"/>
    </xf>
    <xf numFmtId="0" fontId="7" fillId="30" borderId="6" xfId="0" applyFont="1" applyFill="1" applyBorder="1" applyAlignment="1">
      <alignment horizontal="center" vertical="center" wrapText="1"/>
    </xf>
    <xf numFmtId="0" fontId="7" fillId="7" borderId="0" xfId="0" applyFont="1" applyFill="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27" borderId="12" xfId="0" applyFill="1" applyBorder="1" applyAlignment="1">
      <alignment horizontal="center" vertical="center" wrapText="1"/>
    </xf>
    <xf numFmtId="0" fontId="0" fillId="27" borderId="1" xfId="0" applyFill="1" applyBorder="1" applyAlignment="1">
      <alignment horizontal="center" vertical="center" wrapText="1"/>
    </xf>
    <xf numFmtId="0" fontId="6" fillId="24" borderId="2"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21" borderId="2" xfId="0"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2" xfId="0" applyFill="1" applyBorder="1" applyAlignment="1">
      <alignment vertical="center"/>
    </xf>
    <xf numFmtId="0" fontId="0" fillId="31" borderId="1" xfId="0" applyFill="1" applyBorder="1" applyAlignment="1">
      <alignment horizontal="center" vertical="center" wrapText="1"/>
    </xf>
    <xf numFmtId="0" fontId="0" fillId="31" borderId="13" xfId="0" applyFill="1" applyBorder="1" applyAlignment="1">
      <alignment horizontal="center" vertical="center"/>
    </xf>
    <xf numFmtId="0" fontId="0" fillId="31" borderId="1" xfId="0" applyFill="1" applyBorder="1" applyAlignment="1">
      <alignment horizontal="center" vertical="center"/>
    </xf>
    <xf numFmtId="0" fontId="0" fillId="28" borderId="2" xfId="0" applyFill="1" applyBorder="1" applyAlignment="1">
      <alignment horizontal="center" vertical="center" wrapText="1"/>
    </xf>
    <xf numFmtId="0" fontId="0" fillId="28" borderId="2" xfId="0" applyFill="1" applyBorder="1" applyAlignment="1">
      <alignment horizontal="center" vertical="center"/>
    </xf>
    <xf numFmtId="0" fontId="0" fillId="28" borderId="2" xfId="0" applyFill="1" applyBorder="1" applyAlignment="1">
      <alignment vertical="center" wrapText="1"/>
    </xf>
    <xf numFmtId="0" fontId="0" fillId="9" borderId="4" xfId="0" applyFill="1" applyBorder="1" applyAlignment="1">
      <alignment horizontal="center" vertical="center" wrapText="1"/>
    </xf>
    <xf numFmtId="0" fontId="2" fillId="18" borderId="16"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1" fillId="27" borderId="16" xfId="0" applyFont="1" applyFill="1" applyBorder="1" applyAlignment="1">
      <alignment horizontal="center" vertical="center" wrapText="1"/>
    </xf>
    <xf numFmtId="0" fontId="11" fillId="23"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1"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1" fillId="22" borderId="16"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17" fillId="0" borderId="16" xfId="1" applyFont="1" applyBorder="1" applyAlignment="1">
      <alignment horizontal="center" vertical="center" wrapText="1"/>
    </xf>
    <xf numFmtId="0" fontId="8" fillId="14" borderId="16"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11" fillId="20" borderId="17" xfId="0" applyFont="1" applyFill="1" applyBorder="1" applyAlignment="1">
      <alignment horizontal="center" vertical="center" wrapText="1"/>
    </xf>
    <xf numFmtId="0" fontId="11" fillId="27" borderId="1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9" fillId="0" borderId="16" xfId="0" applyFont="1" applyBorder="1" applyAlignment="1">
      <alignment horizontal="center" vertical="center" wrapText="1"/>
    </xf>
    <xf numFmtId="0" fontId="8"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11" fillId="39"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4"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11" fillId="0" borderId="16" xfId="0" applyFont="1" applyBorder="1" applyAlignment="1">
      <alignment horizontal="center" vertical="top" wrapText="1"/>
    </xf>
    <xf numFmtId="0" fontId="11"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1" fillId="33" borderId="16" xfId="0"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left" vertical="top" wrapText="1"/>
    </xf>
    <xf numFmtId="0" fontId="0" fillId="0" borderId="0" xfId="0"/>
    <xf numFmtId="0" fontId="11" fillId="3"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11" fillId="33" borderId="16"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9" borderId="16" xfId="0" applyFont="1" applyFill="1" applyBorder="1" applyAlignment="1">
      <alignment horizontal="center" vertical="top" wrapText="1"/>
    </xf>
    <xf numFmtId="0" fontId="20" fillId="33"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20" fillId="0" borderId="16" xfId="0" applyFont="1" applyBorder="1" applyAlignment="1">
      <alignment horizontal="center" vertical="center" wrapText="1"/>
    </xf>
    <xf numFmtId="6" fontId="20" fillId="0" borderId="16" xfId="0" applyNumberFormat="1" applyFont="1" applyBorder="1" applyAlignment="1">
      <alignment horizontal="center" vertical="center" wrapText="1"/>
    </xf>
    <xf numFmtId="0" fontId="8" fillId="34" borderId="16"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11"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11"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0" xfId="0"/>
    <xf numFmtId="0" fontId="11" fillId="2"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 fillId="5"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11" fillId="2"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6" xfId="0" applyFont="1" applyBorder="1" applyAlignment="1">
      <alignment horizontal="center" vertical="top" wrapText="1"/>
    </xf>
    <xf numFmtId="0" fontId="11" fillId="2" borderId="16" xfId="0" applyFont="1" applyFill="1" applyBorder="1" applyAlignment="1">
      <alignment horizontal="center" vertical="center" wrapText="1"/>
    </xf>
    <xf numFmtId="0" fontId="0" fillId="0" borderId="0" xfId="0"/>
    <xf numFmtId="0" fontId="11" fillId="9" borderId="16" xfId="0" applyFont="1" applyFill="1" applyBorder="1" applyAlignment="1">
      <alignment horizontal="center" vertical="center" wrapText="1"/>
    </xf>
    <xf numFmtId="0" fontId="19" fillId="0" borderId="16" xfId="0" applyFont="1" applyBorder="1" applyAlignment="1">
      <alignment horizontal="center" vertical="center" wrapText="1"/>
    </xf>
    <xf numFmtId="0" fontId="8"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11" fillId="39" borderId="16" xfId="0" applyFont="1" applyFill="1" applyBorder="1" applyAlignment="1">
      <alignment horizontal="center" vertical="center" wrapText="1"/>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11" fillId="21" borderId="16" xfId="0" applyFont="1" applyFill="1" applyBorder="1" applyAlignment="1">
      <alignment horizontal="center" vertical="top" wrapText="1"/>
    </xf>
    <xf numFmtId="3" fontId="11" fillId="0" borderId="16" xfId="0" applyNumberFormat="1" applyFont="1" applyBorder="1" applyAlignment="1">
      <alignment horizontal="center" vertical="center" wrapText="1"/>
    </xf>
    <xf numFmtId="0" fontId="20" fillId="21" borderId="16" xfId="0" applyFont="1" applyFill="1" applyBorder="1" applyAlignment="1">
      <alignment horizontal="center" vertical="center" wrapText="1"/>
    </xf>
    <xf numFmtId="6" fontId="11" fillId="0" borderId="16" xfId="0" applyNumberFormat="1" applyFont="1" applyBorder="1" applyAlignment="1">
      <alignment horizontal="center" vertical="center" wrapText="1"/>
    </xf>
    <xf numFmtId="0" fontId="11" fillId="22" borderId="16" xfId="0" applyFont="1" applyFill="1" applyBorder="1" applyAlignment="1">
      <alignment horizontal="center" vertical="top" wrapText="1"/>
    </xf>
    <xf numFmtId="0" fontId="23" fillId="0" borderId="16" xfId="1" applyFont="1" applyBorder="1" applyAlignment="1">
      <alignment horizontal="center" vertical="center" wrapText="1"/>
    </xf>
    <xf numFmtId="165" fontId="11" fillId="0" borderId="16" xfId="0" applyNumberFormat="1" applyFont="1" applyBorder="1" applyAlignment="1">
      <alignment horizontal="center" vertical="center" wrapText="1"/>
    </xf>
    <xf numFmtId="3" fontId="11" fillId="0" borderId="16" xfId="0" applyNumberFormat="1" applyFont="1" applyBorder="1" applyAlignment="1">
      <alignment horizontal="center" vertical="top" wrapText="1"/>
    </xf>
    <xf numFmtId="0" fontId="16" fillId="0" borderId="16" xfId="0" applyFont="1" applyBorder="1" applyAlignment="1">
      <alignment horizontal="center" vertical="top" wrapText="1"/>
    </xf>
    <xf numFmtId="0" fontId="11" fillId="0" borderId="19" xfId="0" applyFont="1" applyBorder="1" applyAlignment="1">
      <alignment horizontal="left" vertical="top" wrapText="1"/>
    </xf>
    <xf numFmtId="0" fontId="11" fillId="2" borderId="20" xfId="0" applyFont="1" applyFill="1" applyBorder="1" applyAlignment="1">
      <alignment horizontal="center" vertical="center" wrapText="1"/>
    </xf>
    <xf numFmtId="0" fontId="20" fillId="40" borderId="18" xfId="0" applyFont="1" applyFill="1" applyBorder="1" applyAlignment="1">
      <alignment horizontal="left" vertical="top" wrapText="1"/>
    </xf>
    <xf numFmtId="0" fontId="11" fillId="0" borderId="20" xfId="0" applyFont="1" applyBorder="1" applyAlignment="1">
      <alignment horizontal="left" vertical="top" wrapText="1"/>
    </xf>
    <xf numFmtId="0" fontId="11" fillId="0" borderId="20" xfId="0" applyFont="1" applyBorder="1" applyAlignment="1">
      <alignment horizontal="center" vertical="top" wrapText="1"/>
    </xf>
    <xf numFmtId="0" fontId="20" fillId="2" borderId="16" xfId="0" applyFont="1" applyFill="1" applyBorder="1" applyAlignment="1">
      <alignment horizontal="center" vertical="center" wrapText="1"/>
    </xf>
    <xf numFmtId="0" fontId="25" fillId="0" borderId="16" xfId="0" applyFont="1" applyBorder="1" applyAlignment="1">
      <alignment horizontal="center" vertical="center" wrapText="1"/>
    </xf>
    <xf numFmtId="0" fontId="26" fillId="0" borderId="0" xfId="0" applyFont="1"/>
    <xf numFmtId="0" fontId="25" fillId="0" borderId="2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vertical="center" wrapText="1"/>
    </xf>
    <xf numFmtId="0" fontId="25" fillId="0" borderId="20" xfId="0" applyFont="1" applyBorder="1" applyAlignment="1">
      <alignment vertical="center" wrapText="1"/>
    </xf>
    <xf numFmtId="0" fontId="18" fillId="3" borderId="16" xfId="0" applyFont="1" applyFill="1" applyBorder="1" applyAlignment="1">
      <alignment horizontal="center" vertical="center" wrapText="1"/>
    </xf>
    <xf numFmtId="0" fontId="25"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0" fillId="9" borderId="16" xfId="0" applyFont="1" applyFill="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0" fillId="0" borderId="0" xfId="0" applyAlignment="1">
      <alignment horizontal="center" vertical="center"/>
    </xf>
    <xf numFmtId="0" fontId="25" fillId="0" borderId="17" xfId="0" applyFont="1" applyBorder="1" applyAlignment="1">
      <alignment vertical="center" wrapText="1"/>
    </xf>
    <xf numFmtId="0" fontId="11" fillId="2" borderId="20" xfId="0" applyFont="1" applyFill="1" applyBorder="1" applyAlignment="1">
      <alignment horizontal="center" vertical="top" wrapText="1"/>
    </xf>
    <xf numFmtId="0" fontId="11" fillId="0" borderId="18" xfId="0" applyFont="1" applyBorder="1" applyAlignment="1">
      <alignment horizontal="center" vertical="top" wrapText="1"/>
    </xf>
    <xf numFmtId="0" fontId="28" fillId="0" borderId="0" xfId="0" applyFont="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0" xfId="0" applyFont="1" applyAlignment="1">
      <alignment horizontal="center" vertical="top" wrapText="1"/>
    </xf>
    <xf numFmtId="0" fontId="11" fillId="24" borderId="16" xfId="0" applyFont="1" applyFill="1" applyBorder="1" applyAlignment="1">
      <alignment horizontal="center" vertical="top" wrapText="1"/>
    </xf>
    <xf numFmtId="0" fontId="11" fillId="0" borderId="0" xfId="0" applyFont="1" applyAlignment="1">
      <alignment horizontal="left" vertical="top" wrapText="1"/>
    </xf>
    <xf numFmtId="0" fontId="11" fillId="0" borderId="19" xfId="0" applyFont="1" applyBorder="1" applyAlignment="1">
      <alignment horizontal="center" vertical="top" wrapText="1"/>
    </xf>
    <xf numFmtId="0" fontId="29" fillId="0" borderId="0" xfId="0" applyFont="1" applyAlignment="1">
      <alignment horizontal="left" vertical="center"/>
    </xf>
    <xf numFmtId="0" fontId="33" fillId="0" borderId="0" xfId="0" applyFont="1" applyAlignment="1">
      <alignment horizontal="center" vertical="center"/>
    </xf>
    <xf numFmtId="0" fontId="29" fillId="40" borderId="23" xfId="0" applyFont="1" applyFill="1" applyBorder="1" applyAlignment="1">
      <alignment horizontal="center" vertical="center" wrapText="1"/>
    </xf>
    <xf numFmtId="0" fontId="29" fillId="0" borderId="2" xfId="0" applyFont="1" applyBorder="1" applyAlignment="1">
      <alignment vertical="top"/>
    </xf>
    <xf numFmtId="0" fontId="29" fillId="0" borderId="0" xfId="0" applyFont="1" applyAlignment="1">
      <alignment horizontal="center" vertical="center"/>
    </xf>
    <xf numFmtId="0" fontId="29" fillId="45" borderId="0" xfId="0" applyFont="1" applyFill="1" applyAlignment="1">
      <alignment horizontal="center" vertical="center"/>
    </xf>
    <xf numFmtId="0" fontId="32" fillId="49" borderId="0" xfId="0" applyFont="1" applyFill="1" applyAlignment="1">
      <alignment horizontal="center" vertical="center" wrapText="1"/>
    </xf>
    <xf numFmtId="0" fontId="33" fillId="0" borderId="0" xfId="0" applyFont="1" applyAlignment="1">
      <alignment horizontal="center" vertical="center" wrapText="1"/>
    </xf>
    <xf numFmtId="0" fontId="0" fillId="0" borderId="0" xfId="0" applyFont="1" applyAlignment="1">
      <alignment horizontal="left" vertical="center"/>
    </xf>
    <xf numFmtId="0" fontId="29" fillId="0" borderId="2" xfId="0" applyFont="1" applyBorder="1" applyAlignment="1">
      <alignment vertical="top" wrapText="1"/>
    </xf>
    <xf numFmtId="0" fontId="29" fillId="0" borderId="0" xfId="0" applyFont="1" applyAlignment="1">
      <alignment horizontal="center" vertical="center" wrapText="1"/>
    </xf>
    <xf numFmtId="0" fontId="29" fillId="0" borderId="24" xfId="0" applyFont="1" applyBorder="1" applyAlignment="1">
      <alignment horizontal="center" vertical="top"/>
    </xf>
    <xf numFmtId="0" fontId="29" fillId="0" borderId="25" xfId="0" applyFont="1" applyBorder="1" applyAlignment="1">
      <alignment horizontal="center" vertical="top"/>
    </xf>
    <xf numFmtId="0" fontId="29" fillId="0" borderId="26" xfId="0" applyFont="1" applyBorder="1" applyAlignment="1">
      <alignment horizontal="center" vertical="center" wrapText="1"/>
    </xf>
    <xf numFmtId="0" fontId="29" fillId="0" borderId="27" xfId="0" applyFont="1" applyBorder="1" applyAlignment="1">
      <alignment vertical="top"/>
    </xf>
    <xf numFmtId="0" fontId="0" fillId="0" borderId="24" xfId="0" applyFont="1" applyBorder="1" applyAlignment="1">
      <alignment horizontal="center" vertical="top"/>
    </xf>
    <xf numFmtId="0" fontId="0" fillId="0" borderId="25" xfId="0" applyFont="1" applyBorder="1" applyAlignment="1">
      <alignment horizontal="center" vertical="top"/>
    </xf>
    <xf numFmtId="0" fontId="0" fillId="0" borderId="0" xfId="0" applyFont="1" applyAlignment="1">
      <alignment horizontal="center" vertical="center"/>
    </xf>
    <xf numFmtId="0" fontId="29" fillId="40" borderId="23" xfId="0" applyFont="1" applyFill="1" applyBorder="1" applyAlignment="1">
      <alignment horizontal="center" vertical="top" wrapText="1"/>
    </xf>
    <xf numFmtId="0" fontId="0" fillId="0" borderId="0" xfId="0" applyFont="1" applyAlignment="1">
      <alignment vertical="center"/>
    </xf>
    <xf numFmtId="0" fontId="0" fillId="0" borderId="0" xfId="0" applyAlignment="1">
      <alignment horizontal="left" vertical="center"/>
    </xf>
    <xf numFmtId="0" fontId="29" fillId="0" borderId="2" xfId="0" applyFont="1" applyBorder="1" applyAlignment="1">
      <alignment horizontal="center" vertical="top"/>
    </xf>
    <xf numFmtId="0" fontId="11" fillId="33" borderId="16" xfId="0" applyFont="1" applyFill="1" applyBorder="1" applyAlignment="1">
      <alignment horizontal="center" vertical="top" wrapText="1"/>
    </xf>
    <xf numFmtId="0" fontId="8" fillId="32" borderId="0" xfId="0" applyFont="1" applyFill="1" applyAlignment="1">
      <alignment horizontal="center" vertical="center" wrapText="1"/>
    </xf>
    <xf numFmtId="0" fontId="14" fillId="32" borderId="0" xfId="0" applyFont="1" applyFill="1" applyAlignment="1">
      <alignment horizontal="center" vertical="center" wrapText="1"/>
    </xf>
    <xf numFmtId="0" fontId="2" fillId="32" borderId="0" xfId="0" applyFont="1" applyFill="1" applyAlignment="1">
      <alignment horizontal="center" vertical="center" wrapText="1"/>
    </xf>
    <xf numFmtId="0" fontId="0" fillId="0" borderId="0" xfId="0" applyAlignment="1">
      <alignment horizontal="center" vertical="center"/>
    </xf>
    <xf numFmtId="0" fontId="29" fillId="39" borderId="0" xfId="0" applyFont="1" applyFill="1" applyAlignment="1">
      <alignment horizontal="left" vertical="center"/>
    </xf>
    <xf numFmtId="0" fontId="0" fillId="39" borderId="0" xfId="0" applyFill="1" applyAlignment="1">
      <alignment horizontal="center" vertical="center"/>
    </xf>
    <xf numFmtId="0" fontId="0" fillId="39" borderId="0" xfId="0" applyFont="1" applyFill="1" applyAlignment="1">
      <alignment vertical="center"/>
    </xf>
    <xf numFmtId="0" fontId="29" fillId="0" borderId="0" xfId="0" applyFont="1" applyFill="1" applyAlignment="1">
      <alignment horizontal="left" vertical="center"/>
    </xf>
    <xf numFmtId="0" fontId="20" fillId="0" borderId="16" xfId="0" applyFont="1" applyBorder="1" applyAlignment="1">
      <alignment horizontal="center" wrapText="1"/>
    </xf>
    <xf numFmtId="0" fontId="29" fillId="0" borderId="0" xfId="0" applyFont="1" applyFill="1" applyAlignment="1">
      <alignment horizontal="center" vertical="center"/>
    </xf>
    <xf numFmtId="0" fontId="12" fillId="32" borderId="0" xfId="0" applyFont="1" applyFill="1" applyAlignment="1">
      <alignment horizontal="center" vertical="center" wrapText="1"/>
    </xf>
    <xf numFmtId="0" fontId="12" fillId="32" borderId="2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7" fillId="0" borderId="2" xfId="0" applyFont="1" applyFill="1" applyBorder="1" applyAlignment="1">
      <alignment horizontal="center" vertical="center" wrapText="1"/>
    </xf>
    <xf numFmtId="0" fontId="0" fillId="0" borderId="2" xfId="0" applyBorder="1" applyAlignment="1">
      <alignment horizontal="center" vertical="center"/>
    </xf>
    <xf numFmtId="9" fontId="0" fillId="0" borderId="0" xfId="3" applyFont="1"/>
    <xf numFmtId="0" fontId="38" fillId="0" borderId="0" xfId="0" applyFont="1"/>
    <xf numFmtId="0" fontId="38"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left"/>
    </xf>
    <xf numFmtId="0" fontId="38" fillId="50" borderId="0" xfId="0" applyFont="1" applyFill="1" applyAlignment="1">
      <alignment horizontal="center" vertical="center" wrapText="1"/>
    </xf>
    <xf numFmtId="0" fontId="38" fillId="51" borderId="2" xfId="0" applyFont="1" applyFill="1" applyBorder="1" applyAlignment="1">
      <alignment horizontal="center"/>
    </xf>
    <xf numFmtId="9" fontId="38" fillId="50" borderId="0" xfId="3" applyFont="1" applyFill="1" applyBorder="1" applyAlignment="1">
      <alignment horizontal="center" vertical="center" wrapText="1"/>
    </xf>
    <xf numFmtId="0" fontId="38" fillId="0" borderId="2" xfId="0" applyFont="1" applyBorder="1" applyAlignment="1">
      <alignment horizontal="center"/>
    </xf>
    <xf numFmtId="0" fontId="38" fillId="52" borderId="2" xfId="0" applyFont="1" applyFill="1" applyBorder="1" applyAlignment="1">
      <alignment horizontal="center"/>
    </xf>
    <xf numFmtId="0" fontId="38" fillId="53" borderId="2" xfId="0" applyFont="1" applyFill="1" applyBorder="1" applyAlignment="1">
      <alignment horizontal="center"/>
    </xf>
    <xf numFmtId="0" fontId="0" fillId="0" borderId="0" xfId="0" applyFill="1" applyAlignment="1">
      <alignment horizontal="center" vertical="center"/>
    </xf>
    <xf numFmtId="0" fontId="0" fillId="0" borderId="2" xfId="0" applyBorder="1"/>
    <xf numFmtId="0" fontId="0" fillId="0" borderId="2" xfId="0" applyFont="1" applyFill="1" applyBorder="1" applyAlignment="1">
      <alignment vertical="center"/>
    </xf>
    <xf numFmtId="0" fontId="29" fillId="0" borderId="2" xfId="0" applyFont="1" applyFill="1" applyBorder="1" applyAlignment="1">
      <alignment horizontal="left" vertical="center"/>
    </xf>
    <xf numFmtId="0" fontId="29" fillId="0" borderId="2" xfId="0" applyFont="1" applyBorder="1" applyAlignment="1">
      <alignment horizontal="left" vertical="center"/>
    </xf>
    <xf numFmtId="0" fontId="0" fillId="0" borderId="2" xfId="0" applyBorder="1" applyAlignment="1">
      <alignment vertical="center"/>
    </xf>
    <xf numFmtId="0" fontId="11" fillId="23" borderId="17"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39" fillId="54" borderId="2" xfId="0" applyFont="1" applyFill="1" applyBorder="1" applyAlignment="1">
      <alignment horizontal="center" vertical="center" wrapText="1"/>
    </xf>
    <xf numFmtId="0" fontId="32" fillId="49" borderId="0" xfId="0" applyFont="1" applyFill="1" applyAlignment="1">
      <alignment horizontal="center" vertical="top" wrapText="1"/>
    </xf>
    <xf numFmtId="0" fontId="29" fillId="0" borderId="2" xfId="0" applyFont="1" applyBorder="1" applyAlignment="1">
      <alignment horizontal="center" vertical="top" wrapText="1"/>
    </xf>
    <xf numFmtId="0" fontId="40" fillId="20" borderId="16" xfId="0" applyFont="1" applyFill="1" applyBorder="1" applyAlignment="1">
      <alignment horizontal="center" vertical="center" wrapText="1"/>
    </xf>
    <xf numFmtId="0" fontId="40" fillId="27" borderId="16" xfId="0" applyFont="1" applyFill="1" applyBorder="1" applyAlignment="1">
      <alignment horizontal="center" vertical="center" wrapText="1"/>
    </xf>
    <xf numFmtId="0" fontId="40" fillId="23" borderId="16" xfId="0" applyFont="1" applyFill="1" applyBorder="1" applyAlignment="1">
      <alignment horizontal="center" vertical="center" wrapText="1"/>
    </xf>
    <xf numFmtId="0" fontId="40" fillId="23" borderId="17" xfId="0" applyFont="1" applyFill="1" applyBorder="1" applyAlignment="1">
      <alignment horizontal="center" vertical="center" wrapText="1"/>
    </xf>
    <xf numFmtId="0" fontId="37" fillId="36" borderId="17" xfId="0" applyFont="1" applyFill="1" applyBorder="1" applyAlignment="1">
      <alignment horizontal="center" vertical="center" wrapText="1"/>
    </xf>
    <xf numFmtId="0" fontId="37" fillId="36" borderId="16" xfId="0" applyFont="1" applyFill="1" applyBorder="1" applyAlignment="1">
      <alignment horizontal="center" vertical="center" wrapText="1"/>
    </xf>
    <xf numFmtId="0" fontId="40" fillId="3" borderId="16" xfId="0" applyFont="1" applyFill="1" applyBorder="1" applyAlignment="1">
      <alignment horizontal="center" vertical="center" wrapText="1"/>
    </xf>
    <xf numFmtId="0" fontId="37" fillId="39" borderId="16" xfId="0" applyFont="1" applyFill="1" applyBorder="1" applyAlignment="1">
      <alignment horizontal="center" vertical="center" wrapText="1"/>
    </xf>
    <xf numFmtId="0" fontId="41" fillId="47" borderId="28" xfId="0" applyFont="1" applyFill="1" applyBorder="1" applyAlignment="1">
      <alignment horizontal="center" vertical="top" wrapText="1"/>
    </xf>
    <xf numFmtId="0" fontId="41" fillId="48" borderId="28" xfId="0" applyFont="1" applyFill="1" applyBorder="1" applyAlignment="1">
      <alignment horizontal="center" vertical="top" wrapText="1"/>
    </xf>
    <xf numFmtId="0" fontId="41" fillId="48" borderId="29" xfId="0" applyFont="1" applyFill="1" applyBorder="1" applyAlignment="1">
      <alignment horizontal="center" vertical="top" wrapText="1"/>
    </xf>
    <xf numFmtId="0" fontId="38" fillId="0" borderId="2" xfId="0" applyFont="1" applyBorder="1" applyAlignment="1">
      <alignment horizontal="center" vertical="center" wrapText="1"/>
    </xf>
    <xf numFmtId="0" fontId="0" fillId="55" borderId="2" xfId="0" applyFill="1" applyBorder="1" applyAlignment="1">
      <alignment horizontal="center" vertical="center" wrapText="1"/>
    </xf>
    <xf numFmtId="0" fontId="0" fillId="31" borderId="2" xfId="0" applyFill="1" applyBorder="1" applyAlignment="1">
      <alignment horizontal="center" vertical="center" wrapText="1"/>
    </xf>
    <xf numFmtId="0" fontId="0" fillId="20" borderId="2" xfId="0" applyFill="1" applyBorder="1" applyAlignment="1">
      <alignment horizontal="center" vertical="center" wrapText="1"/>
    </xf>
    <xf numFmtId="0" fontId="28" fillId="0" borderId="0" xfId="0" applyFont="1" applyAlignment="1">
      <alignment horizontal="center" vertical="top" wrapText="1"/>
    </xf>
    <xf numFmtId="0" fontId="42" fillId="14" borderId="16" xfId="0" applyFont="1" applyFill="1" applyBorder="1" applyAlignment="1">
      <alignment horizontal="center" vertical="center" wrapText="1"/>
    </xf>
    <xf numFmtId="0" fontId="42" fillId="12" borderId="16" xfId="0" applyFont="1" applyFill="1" applyBorder="1" applyAlignment="1">
      <alignment horizontal="center" vertical="center" wrapText="1"/>
    </xf>
    <xf numFmtId="0" fontId="42" fillId="13" borderId="16" xfId="0" applyFont="1" applyFill="1" applyBorder="1" applyAlignment="1">
      <alignment horizontal="center" vertical="center" wrapText="1"/>
    </xf>
    <xf numFmtId="0" fontId="42" fillId="34" borderId="16" xfId="0" applyFont="1" applyFill="1" applyBorder="1" applyAlignment="1">
      <alignment horizontal="center" vertical="center" wrapText="1"/>
    </xf>
    <xf numFmtId="0" fontId="42" fillId="11" borderId="16" xfId="0" applyFont="1" applyFill="1" applyBorder="1" applyAlignment="1">
      <alignment horizontal="center" vertical="center" wrapText="1"/>
    </xf>
    <xf numFmtId="0" fontId="42" fillId="37" borderId="16" xfId="0" applyFont="1" applyFill="1" applyBorder="1" applyAlignment="1">
      <alignment horizontal="center" vertical="center" wrapText="1"/>
    </xf>
    <xf numFmtId="0" fontId="28" fillId="0" borderId="0" xfId="0" applyFont="1" applyAlignment="1">
      <alignment wrapText="1"/>
    </xf>
    <xf numFmtId="0" fontId="0" fillId="0" borderId="0" xfId="0" applyAlignment="1">
      <alignment horizontal="center" vertical="top"/>
    </xf>
    <xf numFmtId="0" fontId="29" fillId="56" borderId="2" xfId="0" applyFont="1" applyFill="1" applyBorder="1" applyAlignment="1">
      <alignment horizontal="center" vertical="center" wrapText="1"/>
    </xf>
    <xf numFmtId="0" fontId="0" fillId="57" borderId="2" xfId="0" applyFill="1" applyBorder="1" applyAlignment="1">
      <alignment horizontal="center" vertical="center"/>
    </xf>
    <xf numFmtId="9" fontId="0" fillId="0" borderId="2" xfId="3" applyFont="1" applyBorder="1" applyAlignment="1">
      <alignment horizontal="center" vertical="center"/>
    </xf>
    <xf numFmtId="0" fontId="26" fillId="57" borderId="2" xfId="0" applyFont="1" applyFill="1" applyBorder="1" applyAlignment="1">
      <alignment horizontal="center" vertical="center"/>
    </xf>
    <xf numFmtId="9" fontId="44" fillId="0" borderId="2" xfId="3" applyFont="1" applyBorder="1" applyAlignment="1">
      <alignment horizontal="center" vertical="center"/>
    </xf>
    <xf numFmtId="0" fontId="38" fillId="0" borderId="2" xfId="0" applyFont="1" applyBorder="1"/>
    <xf numFmtId="0" fontId="38" fillId="51" borderId="4" xfId="0" applyFont="1" applyFill="1" applyBorder="1" applyAlignment="1">
      <alignment horizontal="center"/>
    </xf>
    <xf numFmtId="0" fontId="38" fillId="0" borderId="4" xfId="0" applyFont="1" applyBorder="1" applyAlignment="1">
      <alignment horizontal="left"/>
    </xf>
    <xf numFmtId="0" fontId="38" fillId="52" borderId="4" xfId="0" applyFont="1" applyFill="1" applyBorder="1" applyAlignment="1">
      <alignment horizontal="center"/>
    </xf>
    <xf numFmtId="0" fontId="38" fillId="53" borderId="4" xfId="0" applyFont="1" applyFill="1" applyBorder="1" applyAlignment="1">
      <alignment horizontal="center"/>
    </xf>
    <xf numFmtId="0" fontId="0" fillId="0" borderId="0" xfId="0" applyAlignment="1"/>
    <xf numFmtId="0" fontId="45" fillId="46" borderId="31" xfId="0" applyFont="1" applyFill="1" applyBorder="1" applyAlignment="1">
      <alignment vertical="center" wrapText="1"/>
    </xf>
    <xf numFmtId="1" fontId="0" fillId="0" borderId="2" xfId="0" applyNumberFormat="1" applyBorder="1" applyAlignment="1">
      <alignment horizontal="center" vertical="center" wrapText="1"/>
    </xf>
    <xf numFmtId="9" fontId="0" fillId="0" borderId="2" xfId="3" applyFont="1" applyBorder="1" applyAlignment="1">
      <alignment horizontal="center" vertical="center" wrapText="1"/>
    </xf>
    <xf numFmtId="0" fontId="0" fillId="0" borderId="2" xfId="0" applyBorder="1" applyAlignment="1">
      <alignment wrapText="1"/>
    </xf>
    <xf numFmtId="0" fontId="0" fillId="0" borderId="2" xfId="0" applyFill="1" applyBorder="1" applyAlignment="1">
      <alignment wrapText="1"/>
    </xf>
    <xf numFmtId="0" fontId="19" fillId="0" borderId="16" xfId="0" applyFont="1" applyBorder="1" applyAlignment="1">
      <alignment horizontal="center" vertical="center"/>
    </xf>
    <xf numFmtId="0" fontId="11" fillId="21" borderId="16" xfId="0" applyFont="1" applyFill="1" applyBorder="1" applyAlignment="1">
      <alignment horizontal="center" vertical="center"/>
    </xf>
    <xf numFmtId="0" fontId="11" fillId="24" borderId="16" xfId="0" applyFont="1" applyFill="1" applyBorder="1" applyAlignment="1">
      <alignment horizontal="center" vertical="center"/>
    </xf>
    <xf numFmtId="0" fontId="11" fillId="22" borderId="16" xfId="0" applyFont="1" applyFill="1" applyBorder="1" applyAlignment="1">
      <alignment horizontal="center" vertical="center"/>
    </xf>
    <xf numFmtId="0" fontId="11" fillId="33" borderId="16" xfId="0" applyFont="1" applyFill="1" applyBorder="1" applyAlignment="1">
      <alignment horizontal="center" vertical="center"/>
    </xf>
    <xf numFmtId="0" fontId="20" fillId="33" borderId="16" xfId="0" applyFont="1" applyFill="1" applyBorder="1" applyAlignment="1">
      <alignment horizontal="center" vertical="center"/>
    </xf>
    <xf numFmtId="0" fontId="11" fillId="2" borderId="16" xfId="0" applyFont="1" applyFill="1" applyBorder="1" applyAlignment="1">
      <alignment horizontal="center" vertical="center"/>
    </xf>
    <xf numFmtId="0" fontId="45" fillId="0" borderId="0" xfId="0" applyFont="1" applyAlignment="1">
      <alignment horizontal="center" vertical="center" wrapText="1"/>
    </xf>
    <xf numFmtId="0" fontId="0" fillId="0" borderId="32" xfId="0" applyBorder="1" applyAlignment="1">
      <alignment horizontal="center" vertical="center" wrapText="1"/>
    </xf>
    <xf numFmtId="0" fontId="45" fillId="0" borderId="0" xfId="0" applyFont="1" applyAlignment="1">
      <alignment vertical="center" wrapText="1"/>
    </xf>
    <xf numFmtId="0" fontId="0" fillId="0" borderId="0" xfId="0" applyAlignment="1">
      <alignment horizontal="left" vertical="center" wrapText="1"/>
    </xf>
    <xf numFmtId="0" fontId="45" fillId="0" borderId="0" xfId="0" applyFont="1" applyFill="1" applyBorder="1" applyAlignment="1">
      <alignment horizontal="center" vertical="center" wrapText="1"/>
    </xf>
    <xf numFmtId="0" fontId="45" fillId="0" borderId="2" xfId="0" applyFont="1" applyBorder="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left" vertical="center" wrapText="1"/>
    </xf>
    <xf numFmtId="0" fontId="45" fillId="0" borderId="2" xfId="0" applyFont="1" applyFill="1" applyBorder="1" applyAlignment="1">
      <alignment horizontal="center" vertical="center" wrapText="1"/>
    </xf>
    <xf numFmtId="0" fontId="0" fillId="58" borderId="0" xfId="0" applyFill="1"/>
    <xf numFmtId="0" fontId="11" fillId="20" borderId="16" xfId="0" applyFont="1" applyFill="1" applyBorder="1" applyAlignment="1">
      <alignment horizontal="center" vertical="top" wrapText="1"/>
    </xf>
    <xf numFmtId="0" fontId="8" fillId="12" borderId="21" xfId="0" applyFont="1" applyFill="1" applyBorder="1" applyAlignment="1">
      <alignment vertical="center" wrapText="1"/>
    </xf>
    <xf numFmtId="0" fontId="8" fillId="13" borderId="21"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8" fillId="11" borderId="21" xfId="0" applyFont="1" applyFill="1" applyBorder="1" applyAlignment="1">
      <alignment horizontal="center" vertical="center" wrapText="1"/>
    </xf>
    <xf numFmtId="0" fontId="8" fillId="11" borderId="21" xfId="0" applyFont="1" applyFill="1" applyBorder="1" applyAlignment="1">
      <alignment vertical="center" wrapText="1"/>
    </xf>
    <xf numFmtId="0" fontId="29" fillId="57" borderId="2" xfId="0" applyFont="1" applyFill="1" applyBorder="1" applyAlignment="1">
      <alignment horizontal="center" vertical="center"/>
    </xf>
    <xf numFmtId="9" fontId="29" fillId="0" borderId="2" xfId="3" applyFont="1" applyBorder="1" applyAlignment="1">
      <alignment horizontal="center" vertical="center"/>
    </xf>
    <xf numFmtId="0" fontId="46" fillId="0" borderId="2" xfId="0" applyFont="1" applyBorder="1" applyAlignment="1">
      <alignment horizontal="center" vertical="center" wrapText="1"/>
    </xf>
    <xf numFmtId="0" fontId="47" fillId="47" borderId="2" xfId="0" applyFont="1" applyFill="1" applyBorder="1" applyAlignment="1">
      <alignment horizontal="center" vertical="center" wrapText="1"/>
    </xf>
    <xf numFmtId="0" fontId="47" fillId="47" borderId="2" xfId="0" applyFont="1" applyFill="1" applyBorder="1" applyAlignment="1">
      <alignment horizontal="center" vertical="top" wrapText="1"/>
    </xf>
    <xf numFmtId="0" fontId="48" fillId="0" borderId="2" xfId="0" applyFont="1" applyBorder="1" applyAlignment="1">
      <alignment horizontal="center" vertical="center" wrapText="1"/>
    </xf>
    <xf numFmtId="0" fontId="49" fillId="47" borderId="23" xfId="0" applyFont="1" applyFill="1" applyBorder="1" applyAlignment="1">
      <alignment horizontal="left" vertical="center" wrapText="1"/>
    </xf>
    <xf numFmtId="0" fontId="49" fillId="47" borderId="23" xfId="0" applyFont="1" applyFill="1" applyBorder="1" applyAlignment="1">
      <alignment horizontal="center" vertical="top" wrapText="1"/>
    </xf>
    <xf numFmtId="0" fontId="49" fillId="47"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top" wrapText="1"/>
    </xf>
    <xf numFmtId="0" fontId="11" fillId="0" borderId="23" xfId="0" applyFont="1" applyFill="1" applyBorder="1" applyAlignment="1">
      <alignment horizontal="center" vertical="center" wrapText="1"/>
    </xf>
    <xf numFmtId="0" fontId="11" fillId="58" borderId="0" xfId="0" applyFont="1" applyFill="1"/>
    <xf numFmtId="0" fontId="11" fillId="0" borderId="0" xfId="0" applyFont="1"/>
    <xf numFmtId="0" fontId="46" fillId="0" borderId="0" xfId="0" applyFont="1" applyAlignment="1">
      <alignment horizontal="center" vertical="center" wrapText="1"/>
    </xf>
    <xf numFmtId="0" fontId="29" fillId="58" borderId="23" xfId="0" applyFont="1" applyFill="1" applyBorder="1" applyAlignment="1">
      <alignment horizontal="center" vertical="top" wrapText="1"/>
    </xf>
    <xf numFmtId="0" fontId="20" fillId="0" borderId="16" xfId="0" applyFont="1" applyBorder="1" applyAlignment="1">
      <alignment horizontal="left" vertical="top" wrapText="1"/>
    </xf>
    <xf numFmtId="0" fontId="20" fillId="3" borderId="16" xfId="0" applyFont="1" applyFill="1" applyBorder="1" applyAlignment="1">
      <alignment horizontal="center" vertical="center" wrapText="1"/>
    </xf>
    <xf numFmtId="0" fontId="31" fillId="48" borderId="2" xfId="0" applyFont="1" applyFill="1" applyBorder="1" applyAlignment="1">
      <alignment horizontal="center" vertical="center" wrapText="1"/>
    </xf>
    <xf numFmtId="0" fontId="12" fillId="32" borderId="0" xfId="0" applyFont="1" applyFill="1" applyAlignment="1">
      <alignment horizontal="center" vertical="center" wrapText="1"/>
    </xf>
    <xf numFmtId="0" fontId="12" fillId="32" borderId="22" xfId="0" applyFont="1" applyFill="1" applyBorder="1" applyAlignment="1">
      <alignment horizontal="center" vertical="center" wrapText="1"/>
    </xf>
    <xf numFmtId="0" fontId="8" fillId="32" borderId="0" xfId="0" applyFont="1" applyFill="1" applyAlignment="1">
      <alignment horizontal="center" vertical="center" wrapText="1"/>
    </xf>
    <xf numFmtId="0" fontId="8" fillId="32" borderId="22" xfId="0" applyFont="1" applyFill="1" applyBorder="1" applyAlignment="1">
      <alignment horizontal="center" vertical="center" wrapText="1"/>
    </xf>
    <xf numFmtId="0" fontId="31" fillId="42" borderId="5" xfId="0" applyFont="1" applyFill="1" applyBorder="1" applyAlignment="1">
      <alignment horizontal="center" vertical="top" wrapText="1"/>
    </xf>
    <xf numFmtId="0" fontId="34" fillId="45" borderId="0" xfId="0" applyFont="1" applyFill="1" applyAlignment="1">
      <alignment horizontal="center" vertical="top" wrapText="1"/>
    </xf>
    <xf numFmtId="0" fontId="24" fillId="32" borderId="0" xfId="0" applyFont="1" applyFill="1" applyAlignment="1">
      <alignment horizontal="center" vertical="center" wrapText="1"/>
    </xf>
    <xf numFmtId="0" fontId="24" fillId="32" borderId="22" xfId="0" applyFont="1" applyFill="1" applyBorder="1" applyAlignment="1">
      <alignment horizontal="center" vertical="center" wrapText="1"/>
    </xf>
    <xf numFmtId="0" fontId="14" fillId="32" borderId="0" xfId="0" applyFont="1" applyFill="1" applyAlignment="1">
      <alignment horizontal="center" vertical="center" wrapText="1"/>
    </xf>
    <xf numFmtId="0" fontId="14" fillId="32" borderId="22" xfId="0" applyFont="1" applyFill="1" applyBorder="1" applyAlignment="1">
      <alignment horizontal="center" vertical="center" wrapText="1"/>
    </xf>
    <xf numFmtId="0" fontId="2" fillId="32" borderId="0" xfId="0" applyFont="1" applyFill="1" applyAlignment="1">
      <alignment horizontal="center" vertical="center" wrapText="1"/>
    </xf>
    <xf numFmtId="0" fontId="2" fillId="32" borderId="22" xfId="0" applyFont="1" applyFill="1" applyBorder="1" applyAlignment="1">
      <alignment horizontal="center" vertical="center" wrapText="1"/>
    </xf>
    <xf numFmtId="0" fontId="15" fillId="32" borderId="0" xfId="0" applyFont="1" applyFill="1" applyAlignment="1">
      <alignment horizontal="center" vertical="center" wrapText="1"/>
    </xf>
    <xf numFmtId="0" fontId="15" fillId="32" borderId="22"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31" fillId="43" borderId="0" xfId="0" applyFont="1" applyFill="1" applyAlignment="1">
      <alignment horizontal="center" vertical="top" wrapText="1"/>
    </xf>
    <xf numFmtId="0" fontId="32" fillId="44" borderId="0" xfId="0" applyFont="1" applyFill="1" applyAlignment="1">
      <alignment horizontal="center" vertical="top"/>
    </xf>
    <xf numFmtId="0" fontId="30" fillId="46" borderId="2" xfId="0" applyFont="1" applyFill="1" applyBorder="1" applyAlignment="1">
      <alignment horizontal="center" vertical="center" wrapText="1"/>
    </xf>
    <xf numFmtId="0" fontId="31" fillId="47" borderId="2" xfId="0" applyFont="1" applyFill="1" applyBorder="1" applyAlignment="1">
      <alignment horizontal="center" vertical="center" wrapText="1"/>
    </xf>
    <xf numFmtId="0" fontId="43" fillId="42" borderId="30" xfId="0" applyFont="1" applyFill="1" applyBorder="1" applyAlignment="1">
      <alignment horizontal="center" vertical="top" wrapText="1"/>
    </xf>
    <xf numFmtId="0" fontId="43" fillId="43" borderId="0" xfId="0" applyFont="1" applyFill="1" applyAlignment="1">
      <alignment horizontal="center" vertical="top" wrapText="1"/>
    </xf>
    <xf numFmtId="0" fontId="31" fillId="48" borderId="4" xfId="0" applyFont="1" applyFill="1" applyBorder="1" applyAlignment="1">
      <alignment horizontal="center" vertical="center" wrapText="1"/>
    </xf>
    <xf numFmtId="0" fontId="31" fillId="48" borderId="27" xfId="0" applyFont="1" applyFill="1" applyBorder="1" applyAlignment="1">
      <alignment horizontal="center" vertical="center" wrapText="1"/>
    </xf>
    <xf numFmtId="0" fontId="30" fillId="46" borderId="4" xfId="0" applyFont="1" applyFill="1" applyBorder="1" applyAlignment="1">
      <alignment horizontal="center" vertical="center" wrapText="1"/>
    </xf>
    <xf numFmtId="0" fontId="30" fillId="46" borderId="27" xfId="0" applyFont="1" applyFill="1" applyBorder="1" applyAlignment="1">
      <alignment horizontal="center" vertical="center" wrapText="1"/>
    </xf>
    <xf numFmtId="0" fontId="31" fillId="47" borderId="4" xfId="0" applyFont="1" applyFill="1" applyBorder="1" applyAlignment="1">
      <alignment horizontal="center" vertical="center" wrapText="1"/>
    </xf>
    <xf numFmtId="0" fontId="31" fillId="47" borderId="27" xfId="0" applyFont="1" applyFill="1" applyBorder="1" applyAlignment="1">
      <alignment horizontal="center" vertical="center" wrapText="1"/>
    </xf>
    <xf numFmtId="0" fontId="0" fillId="0" borderId="2" xfId="0" applyBorder="1" applyAlignment="1">
      <alignment horizontal="center"/>
    </xf>
    <xf numFmtId="0" fontId="30" fillId="41" borderId="5" xfId="0" applyFont="1" applyFill="1" applyBorder="1" applyAlignment="1">
      <alignment horizontal="center" vertical="center" wrapText="1"/>
    </xf>
    <xf numFmtId="0" fontId="31" fillId="43" borderId="5" xfId="0" applyFont="1" applyFill="1" applyBorder="1" applyAlignment="1">
      <alignment horizontal="center" vertical="top" wrapText="1"/>
    </xf>
    <xf numFmtId="0" fontId="0" fillId="0" borderId="32" xfId="0" applyBorder="1"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9" fillId="14" borderId="0" xfId="0" applyFont="1" applyFill="1" applyAlignment="1">
      <alignment horizontal="center" vertical="center" wrapText="1"/>
    </xf>
    <xf numFmtId="0" fontId="2" fillId="18" borderId="9"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7" fillId="19" borderId="3" xfId="0" applyFont="1" applyFill="1" applyBorder="1" applyAlignment="1">
      <alignment horizontal="center" vertical="center"/>
    </xf>
    <xf numFmtId="0" fontId="7" fillId="19" borderId="0" xfId="0" applyFont="1" applyFill="1" applyAlignment="1">
      <alignment horizontal="center" vertical="center"/>
    </xf>
    <xf numFmtId="0" fontId="0" fillId="20" borderId="12" xfId="0" applyFill="1" applyBorder="1" applyAlignment="1">
      <alignment horizontal="center" vertical="center" wrapText="1"/>
    </xf>
    <xf numFmtId="0" fontId="0" fillId="20" borderId="1" xfId="0" applyFill="1" applyBorder="1" applyAlignment="1">
      <alignment horizontal="center" vertical="center" wrapText="1"/>
    </xf>
    <xf numFmtId="0" fontId="0" fillId="0" borderId="0" xfId="0" applyAlignment="1">
      <alignment horizontal="center" vertical="center"/>
    </xf>
    <xf numFmtId="0" fontId="9" fillId="12" borderId="0" xfId="0" applyFont="1" applyFill="1" applyAlignment="1">
      <alignment horizontal="center"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7" fillId="26" borderId="3" xfId="0" applyFont="1" applyFill="1" applyBorder="1" applyAlignment="1">
      <alignment horizontal="center" vertical="center" wrapText="1"/>
    </xf>
    <xf numFmtId="0" fontId="7" fillId="26" borderId="0" xfId="0" applyFont="1" applyFill="1" applyAlignment="1">
      <alignment horizontal="center" vertical="center" wrapText="1"/>
    </xf>
    <xf numFmtId="0" fontId="7" fillId="26" borderId="6" xfId="0" applyFont="1" applyFill="1" applyBorder="1" applyAlignment="1">
      <alignment horizontal="center" vertical="center" wrapText="1"/>
    </xf>
    <xf numFmtId="0" fontId="0" fillId="27" borderId="12" xfId="0" applyFill="1" applyBorder="1" applyAlignment="1">
      <alignment horizontal="center" vertical="center" wrapText="1"/>
    </xf>
    <xf numFmtId="0" fontId="0" fillId="27" borderId="1" xfId="0" applyFill="1" applyBorder="1" applyAlignment="1">
      <alignment horizontal="center" vertical="center" wrapText="1"/>
    </xf>
    <xf numFmtId="0" fontId="0" fillId="27" borderId="13" xfId="0" applyFill="1" applyBorder="1" applyAlignment="1">
      <alignment horizontal="center" vertical="center" wrapText="1"/>
    </xf>
    <xf numFmtId="0" fontId="0" fillId="0" borderId="3" xfId="0" quotePrefix="1" applyBorder="1" applyAlignment="1">
      <alignment horizontal="center" vertical="center" wrapText="1"/>
    </xf>
    <xf numFmtId="0" fontId="0" fillId="0" borderId="0" xfId="0" quotePrefix="1" applyAlignment="1">
      <alignment horizontal="center" vertical="center" wrapText="1"/>
    </xf>
    <xf numFmtId="0" fontId="0" fillId="23" borderId="1" xfId="0" applyFill="1" applyBorder="1" applyAlignment="1">
      <alignment horizontal="center" vertical="center" wrapText="1"/>
    </xf>
    <xf numFmtId="0" fontId="0" fillId="23" borderId="12" xfId="0" applyFill="1" applyBorder="1" applyAlignment="1">
      <alignment horizontal="center" vertical="center" wrapText="1"/>
    </xf>
    <xf numFmtId="0" fontId="0" fillId="23" borderId="13" xfId="0" applyFill="1" applyBorder="1" applyAlignment="1">
      <alignment horizontal="center" vertical="center" wrapText="1"/>
    </xf>
    <xf numFmtId="0" fontId="9" fillId="13" borderId="0" xfId="0" applyFont="1" applyFill="1" applyAlignment="1">
      <alignment horizontal="center" vertical="center" wrapText="1"/>
    </xf>
    <xf numFmtId="0" fontId="3" fillId="0" borderId="0" xfId="0" quotePrefix="1" applyFont="1" applyAlignment="1">
      <alignment horizontal="center" vertical="center" wrapText="1"/>
    </xf>
    <xf numFmtId="0" fontId="2" fillId="17" borderId="9"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3" fillId="0" borderId="3" xfId="0" quotePrefix="1" applyFont="1" applyBorder="1" applyAlignment="1">
      <alignment horizontal="center" vertical="center" wrapText="1"/>
    </xf>
    <xf numFmtId="0" fontId="3" fillId="0" borderId="6" xfId="0" quotePrefix="1" applyFont="1" applyBorder="1" applyAlignment="1">
      <alignment horizontal="center" vertical="center" wrapText="1"/>
    </xf>
    <xf numFmtId="0" fontId="7" fillId="25" borderId="0" xfId="0" applyFont="1" applyFill="1" applyAlignment="1">
      <alignment horizontal="center" vertical="center" wrapText="1"/>
    </xf>
    <xf numFmtId="0" fontId="7" fillId="25" borderId="6" xfId="0" applyFont="1" applyFill="1" applyBorder="1" applyAlignment="1">
      <alignment horizontal="center" vertical="center" wrapText="1"/>
    </xf>
    <xf numFmtId="0" fontId="7" fillId="25" borderId="3"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xf>
    <xf numFmtId="0" fontId="0" fillId="0" borderId="6" xfId="0" applyBorder="1" applyAlignment="1">
      <alignment horizontal="center" vertical="center" wrapText="1"/>
    </xf>
    <xf numFmtId="0" fontId="0" fillId="3" borderId="12" xfId="0" applyFill="1" applyBorder="1" applyAlignment="1">
      <alignment horizontal="center" vertical="center" wrapText="1"/>
    </xf>
    <xf numFmtId="0" fontId="0" fillId="0" borderId="1" xfId="0" applyBorder="1" applyAlignment="1">
      <alignment horizontal="center" vertical="center" wrapText="1"/>
    </xf>
    <xf numFmtId="0" fontId="9" fillId="11" borderId="0" xfId="0" applyFont="1" applyFill="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6" xfId="0" applyFont="1" applyFill="1" applyBorder="1" applyAlignment="1">
      <alignment horizontal="center" vertical="center" wrapText="1"/>
    </xf>
    <xf numFmtId="0" fontId="9" fillId="15" borderId="0" xfId="0" applyFont="1" applyFill="1" applyAlignment="1">
      <alignment horizontal="center" vertical="center"/>
    </xf>
    <xf numFmtId="0" fontId="2" fillId="29" borderId="9"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2" fillId="29" borderId="11" xfId="0" applyFont="1" applyFill="1" applyBorder="1" applyAlignment="1">
      <alignment horizontal="center" vertical="center" wrapText="1"/>
    </xf>
    <xf numFmtId="0" fontId="7" fillId="30" borderId="3" xfId="0" applyFont="1" applyFill="1" applyBorder="1" applyAlignment="1">
      <alignment horizontal="center" vertical="center" wrapText="1"/>
    </xf>
    <xf numFmtId="0" fontId="7" fillId="30" borderId="0" xfId="0" applyFont="1" applyFill="1" applyAlignment="1">
      <alignment horizontal="center" vertical="center" wrapText="1"/>
    </xf>
    <xf numFmtId="0" fontId="0" fillId="31" borderId="12" xfId="0" applyFill="1" applyBorder="1" applyAlignment="1">
      <alignment horizontal="center" vertical="center" wrapText="1"/>
    </xf>
    <xf numFmtId="0" fontId="0" fillId="31" borderId="1" xfId="0" applyFill="1" applyBorder="1" applyAlignment="1">
      <alignment horizontal="center" vertical="center" wrapText="1"/>
    </xf>
    <xf numFmtId="0" fontId="9" fillId="10" borderId="0" xfId="0" applyFont="1" applyFill="1" applyAlignment="1">
      <alignment horizontal="center" vertic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6" xfId="0" applyFont="1" applyFill="1" applyBorder="1" applyAlignment="1">
      <alignment horizontal="center" vertical="center" wrapText="1"/>
    </xf>
    <xf numFmtId="0" fontId="0" fillId="8" borderId="12" xfId="0" applyFill="1" applyBorder="1" applyAlignment="1">
      <alignment horizontal="center" vertical="center" wrapText="1"/>
    </xf>
    <xf numFmtId="0" fontId="0" fillId="8" borderId="1" xfId="0" applyFill="1" applyBorder="1" applyAlignment="1">
      <alignment horizontal="center" vertical="center" wrapText="1"/>
    </xf>
  </cellXfs>
  <cellStyles count="4">
    <cellStyle name="Excel Built-in Normal" xfId="2" xr:uid="{00000000-0005-0000-0000-000000000000}"/>
    <cellStyle name="Lien hypertexte" xfId="1" builtinId="8"/>
    <cellStyle name="Normal" xfId="0" builtinId="0"/>
    <cellStyle name="Pourcentage" xfId="3" builtinId="5"/>
  </cellStyles>
  <dxfs count="0"/>
  <tableStyles count="0" defaultTableStyle="TableStyleMedium2" defaultPivotStyle="PivotStyleLight16"/>
  <colors>
    <mruColors>
      <color rgb="FFFF5050"/>
      <color rgb="FFFF7C80"/>
      <color rgb="FFFF8AD8"/>
      <color rgb="FFFFCC66"/>
      <color rgb="FFFEBB00"/>
      <color rgb="FFD883FF"/>
      <color rgb="FFFFCC00"/>
      <color rgb="FFFFFF99"/>
      <color rgb="FFFFFF66"/>
      <color rgb="FF2159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fr-FR"/>
              <a:t>Proportionnalité par rapport aux enjeux</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30023270629786453"/>
          <c:y val="0.22876895596383787"/>
          <c:w val="0.36062254023008883"/>
          <c:h val="0.6006798629337999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AE-47DC-A33B-969A5F1CD3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AE-47DC-A33B-969A5F1CD3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AE-47DC-A33B-969A5F1CD3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AE-47DC-A33B-969A5F1CD316}"/>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 EES'!$A$4:$A$7</c:f>
              <c:strCache>
                <c:ptCount val="4"/>
                <c:pt idx="0">
                  <c:v>négatif</c:v>
                </c:pt>
                <c:pt idx="1">
                  <c:v>pas d'effet notable ou faible effet</c:v>
                </c:pt>
                <c:pt idx="2">
                  <c:v>positif</c:v>
                </c:pt>
                <c:pt idx="3">
                  <c:v>très positif</c:v>
                </c:pt>
              </c:strCache>
            </c:strRef>
          </c:cat>
          <c:val>
            <c:numRef>
              <c:f>'Bilan EES'!$D$4:$D$7</c:f>
              <c:numCache>
                <c:formatCode>0%</c:formatCode>
                <c:ptCount val="4"/>
                <c:pt idx="0">
                  <c:v>0</c:v>
                </c:pt>
                <c:pt idx="1">
                  <c:v>9.0909090909090905E-3</c:v>
                </c:pt>
                <c:pt idx="2">
                  <c:v>0.2</c:v>
                </c:pt>
                <c:pt idx="3">
                  <c:v>0.79090909090909089</c:v>
                </c:pt>
              </c:numCache>
            </c:numRef>
          </c:val>
          <c:extLst>
            <c:ext xmlns:c16="http://schemas.microsoft.com/office/drawing/2014/chart" uri="{C3380CC4-5D6E-409C-BE32-E72D297353CC}">
              <c16:uniqueId val="{00000000-3416-4FFF-9BB3-802DA5DDF392}"/>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fr-FR"/>
              <a:t>Opérationnalité</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28870144276862308"/>
          <c:y val="0.21950969670457859"/>
          <c:w val="0.39689231264037822"/>
          <c:h val="0.7071613444152813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78-4EBC-BB89-1EFB3B673A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78-4EBC-BB89-1EFB3B673A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778-4EBC-BB89-1EFB3B673A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78-4EBC-BB89-1EFB3B673AD2}"/>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 EES'!$AE$4:$AE$7</c:f>
              <c:strCache>
                <c:ptCount val="4"/>
                <c:pt idx="1">
                  <c:v>action à détailler</c:v>
                </c:pt>
                <c:pt idx="2">
                  <c:v>action à consolider</c:v>
                </c:pt>
                <c:pt idx="3">
                  <c:v>action opérationnelle</c:v>
                </c:pt>
              </c:strCache>
            </c:strRef>
          </c:cat>
          <c:val>
            <c:numRef>
              <c:f>'Bilan EES'!$F$4:$F$7</c:f>
              <c:numCache>
                <c:formatCode>0%</c:formatCode>
                <c:ptCount val="4"/>
                <c:pt idx="0">
                  <c:v>0</c:v>
                </c:pt>
                <c:pt idx="1">
                  <c:v>0.2</c:v>
                </c:pt>
                <c:pt idx="2">
                  <c:v>0.12727272727272726</c:v>
                </c:pt>
                <c:pt idx="3">
                  <c:v>0.67272727272727273</c:v>
                </c:pt>
              </c:numCache>
            </c:numRef>
          </c:val>
          <c:extLst>
            <c:ext xmlns:c16="http://schemas.microsoft.com/office/drawing/2014/chart" uri="{C3380CC4-5D6E-409C-BE32-E72D297353CC}">
              <c16:uniqueId val="{00000008-FC44-4A5C-9FBF-AB6B87F2899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fr-FR"/>
              <a:t>Budget</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33671741597148425"/>
          <c:y val="0.32599117818606005"/>
          <c:w val="0.36062254023008883"/>
          <c:h val="0.6006798629337999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67-4571-9725-D397D0E79D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67-4571-9725-D397D0E79D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67-4571-9725-D397D0E79D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67-4571-9725-D397D0E79DE8}"/>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 EES'!$A$4:$A$7</c:f>
              <c:strCache>
                <c:ptCount val="4"/>
                <c:pt idx="0">
                  <c:v>négatif</c:v>
                </c:pt>
                <c:pt idx="1">
                  <c:v>pas d'effet notable ou faible effet</c:v>
                </c:pt>
                <c:pt idx="2">
                  <c:v>positif</c:v>
                </c:pt>
                <c:pt idx="3">
                  <c:v>très positif</c:v>
                </c:pt>
              </c:strCache>
            </c:strRef>
          </c:cat>
          <c:val>
            <c:numRef>
              <c:f>'Bilan EES'!$H$4:$H$7</c:f>
              <c:numCache>
                <c:formatCode>0%</c:formatCode>
                <c:ptCount val="4"/>
                <c:pt idx="0">
                  <c:v>0</c:v>
                </c:pt>
                <c:pt idx="1">
                  <c:v>0.19090909090909092</c:v>
                </c:pt>
                <c:pt idx="2">
                  <c:v>0.10909090909090909</c:v>
                </c:pt>
                <c:pt idx="3">
                  <c:v>0.7</c:v>
                </c:pt>
              </c:numCache>
            </c:numRef>
          </c:val>
          <c:extLst>
            <c:ext xmlns:c16="http://schemas.microsoft.com/office/drawing/2014/chart" uri="{C3380CC4-5D6E-409C-BE32-E72D297353CC}">
              <c16:uniqueId val="{00000008-B76C-4763-91C0-BB2E005CB0EE}"/>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fr-FR" sz="1600"/>
              <a:t>Bilan total des mesures</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43709492563429569"/>
          <c:y val="0.13546258820483678"/>
          <c:w val="0.52280127378545749"/>
          <c:h val="0.69476607647456035"/>
        </c:manualLayout>
      </c:layout>
      <c:barChart>
        <c:barDir val="bar"/>
        <c:grouping val="percentStacked"/>
        <c:varyColors val="0"/>
        <c:ser>
          <c:idx val="0"/>
          <c:order val="0"/>
          <c:tx>
            <c:strRef>
              <c:f>'Bilan EES'!$A$4</c:f>
              <c:strCache>
                <c:ptCount val="1"/>
                <c:pt idx="0">
                  <c:v>négatif</c:v>
                </c:pt>
              </c:strCache>
            </c:strRef>
          </c:tx>
          <c:spPr>
            <a:solidFill>
              <a:srgbClr val="FF5050"/>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EES'!$S$2,'Bilan EES'!$U$2,'Bilan EES'!$W$2,'Bilan EES'!$Y$2,'Bilan EES'!$AA$2,'Bilan EES'!$AC$2)</c:f>
              <c:strCache>
                <c:ptCount val="17"/>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pt idx="12">
                  <c:v>Milieu physique</c:v>
                </c:pt>
                <c:pt idx="13">
                  <c:v>Milieu Naturel</c:v>
                </c:pt>
                <c:pt idx="14">
                  <c:v>Paysage</c:v>
                </c:pt>
                <c:pt idx="15">
                  <c:v>Milieu humain / cadre de vie et santé</c:v>
                </c:pt>
                <c:pt idx="16">
                  <c:v>Milieu humain / emplois</c:v>
                </c:pt>
              </c:strCache>
            </c:strRef>
          </c:cat>
          <c:val>
            <c:numRef>
              <c:extLst>
                <c:ext xmlns:c15="http://schemas.microsoft.com/office/drawing/2012/chart" uri="{02D57815-91ED-43cb-92C2-25804820EDAC}">
                  <c15:fullRef>
                    <c15:sqref>'Bilan EES'!$C$4:$AD$4</c15:sqref>
                  </c15:fullRef>
                </c:ext>
              </c:extLst>
              <c:f>('Bilan EES'!$C$4:$I$4,'Bilan EES'!$K$4,'Bilan EES'!$M$4,'Bilan EES'!$O$4,'Bilan EES'!$Q$4,'Bilan EES'!$S$4,'Bilan EES'!$U$4,'Bilan EES'!$W$4,'Bilan EES'!$Y$4,'Bilan EES'!$AA$4,'Bilan EES'!$AC$4)</c:f>
              <c:numCache>
                <c:formatCode>0%</c:formatCode>
                <c:ptCount val="17"/>
                <c:pt idx="0" formatCode="General">
                  <c:v>0</c:v>
                </c:pt>
                <c:pt idx="1">
                  <c:v>0</c:v>
                </c:pt>
                <c:pt idx="2" formatCode="General">
                  <c:v>0</c:v>
                </c:pt>
                <c:pt idx="3">
                  <c:v>0</c:v>
                </c:pt>
                <c:pt idx="4" formatCode="General">
                  <c:v>0</c:v>
                </c:pt>
                <c:pt idx="5">
                  <c:v>0</c:v>
                </c:pt>
                <c:pt idx="6" formatCode="General">
                  <c:v>0</c:v>
                </c:pt>
                <c:pt idx="7" formatCode="General">
                  <c:v>1</c:v>
                </c:pt>
                <c:pt idx="8" formatCode="General">
                  <c:v>0</c:v>
                </c:pt>
                <c:pt idx="9" formatCode="General">
                  <c:v>4</c:v>
                </c:pt>
                <c:pt idx="10" formatCode="General">
                  <c:v>2</c:v>
                </c:pt>
                <c:pt idx="11" formatCode="General">
                  <c:v>2</c:v>
                </c:pt>
                <c:pt idx="12" formatCode="General">
                  <c:v>2</c:v>
                </c:pt>
                <c:pt idx="13" formatCode="General">
                  <c:v>9</c:v>
                </c:pt>
                <c:pt idx="14" formatCode="General">
                  <c:v>8</c:v>
                </c:pt>
                <c:pt idx="15" formatCode="General">
                  <c:v>0</c:v>
                </c:pt>
                <c:pt idx="16" formatCode="General">
                  <c:v>0</c:v>
                </c:pt>
              </c:numCache>
            </c:numRef>
          </c:val>
          <c:extLst>
            <c:ext xmlns:c16="http://schemas.microsoft.com/office/drawing/2014/chart" uri="{C3380CC4-5D6E-409C-BE32-E72D297353CC}">
              <c16:uniqueId val="{00000000-7482-48C7-92CD-74BB84B0DF87}"/>
            </c:ext>
          </c:extLst>
        </c:ser>
        <c:ser>
          <c:idx val="1"/>
          <c:order val="1"/>
          <c:tx>
            <c:strRef>
              <c:f>'Bilan EES'!$A$5</c:f>
              <c:strCache>
                <c:ptCount val="1"/>
                <c:pt idx="0">
                  <c:v>pas d'effet notable ou faible effet</c:v>
                </c:pt>
              </c:strCache>
            </c:strRef>
          </c:tx>
          <c:spPr>
            <a:solidFill>
              <a:schemeClr val="bg1">
                <a:lumMod val="65000"/>
              </a:schemeClr>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EES'!$S$2,'Bilan EES'!$U$2,'Bilan EES'!$W$2,'Bilan EES'!$Y$2,'Bilan EES'!$AA$2,'Bilan EES'!$AC$2)</c:f>
              <c:strCache>
                <c:ptCount val="17"/>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pt idx="12">
                  <c:v>Milieu physique</c:v>
                </c:pt>
                <c:pt idx="13">
                  <c:v>Milieu Naturel</c:v>
                </c:pt>
                <c:pt idx="14">
                  <c:v>Paysage</c:v>
                </c:pt>
                <c:pt idx="15">
                  <c:v>Milieu humain / cadre de vie et santé</c:v>
                </c:pt>
                <c:pt idx="16">
                  <c:v>Milieu humain / emplois</c:v>
                </c:pt>
              </c:strCache>
            </c:strRef>
          </c:cat>
          <c:val>
            <c:numRef>
              <c:extLst>
                <c:ext xmlns:c15="http://schemas.microsoft.com/office/drawing/2012/chart" uri="{02D57815-91ED-43cb-92C2-25804820EDAC}">
                  <c15:fullRef>
                    <c15:sqref>'Bilan EES'!$C$5:$AD$5</c15:sqref>
                  </c15:fullRef>
                </c:ext>
              </c:extLst>
              <c:f>('Bilan EES'!$C$5:$I$5,'Bilan EES'!$K$5,'Bilan EES'!$M$5,'Bilan EES'!$O$5,'Bilan EES'!$Q$5,'Bilan EES'!$S$5,'Bilan EES'!$U$5,'Bilan EES'!$W$5,'Bilan EES'!$Y$5,'Bilan EES'!$AA$5,'Bilan EES'!$AC$5)</c:f>
              <c:numCache>
                <c:formatCode>0%</c:formatCode>
                <c:ptCount val="17"/>
                <c:pt idx="0" formatCode="General">
                  <c:v>1</c:v>
                </c:pt>
                <c:pt idx="1">
                  <c:v>9.0909090909090905E-3</c:v>
                </c:pt>
                <c:pt idx="2" formatCode="General">
                  <c:v>22</c:v>
                </c:pt>
                <c:pt idx="3">
                  <c:v>0.2</c:v>
                </c:pt>
                <c:pt idx="4" formatCode="General">
                  <c:v>21</c:v>
                </c:pt>
                <c:pt idx="5">
                  <c:v>0.19090909090909092</c:v>
                </c:pt>
                <c:pt idx="6" formatCode="General">
                  <c:v>16</c:v>
                </c:pt>
                <c:pt idx="7" formatCode="General">
                  <c:v>29</c:v>
                </c:pt>
                <c:pt idx="8" formatCode="General">
                  <c:v>57</c:v>
                </c:pt>
                <c:pt idx="9" formatCode="General">
                  <c:v>68</c:v>
                </c:pt>
                <c:pt idx="10" formatCode="General">
                  <c:v>41</c:v>
                </c:pt>
                <c:pt idx="11" formatCode="General">
                  <c:v>55</c:v>
                </c:pt>
                <c:pt idx="12" formatCode="General">
                  <c:v>35</c:v>
                </c:pt>
                <c:pt idx="13" formatCode="General">
                  <c:v>71</c:v>
                </c:pt>
                <c:pt idx="14" formatCode="General">
                  <c:v>73</c:v>
                </c:pt>
                <c:pt idx="15" formatCode="General">
                  <c:v>20</c:v>
                </c:pt>
                <c:pt idx="16" formatCode="General">
                  <c:v>7</c:v>
                </c:pt>
              </c:numCache>
            </c:numRef>
          </c:val>
          <c:extLst>
            <c:ext xmlns:c16="http://schemas.microsoft.com/office/drawing/2014/chart" uri="{C3380CC4-5D6E-409C-BE32-E72D297353CC}">
              <c16:uniqueId val="{00000003-7482-48C7-92CD-74BB84B0DF87}"/>
            </c:ext>
          </c:extLst>
        </c:ser>
        <c:ser>
          <c:idx val="2"/>
          <c:order val="2"/>
          <c:tx>
            <c:strRef>
              <c:f>'Bilan EES'!$A$6</c:f>
              <c:strCache>
                <c:ptCount val="1"/>
                <c:pt idx="0">
                  <c:v>positif</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EES'!$S$2,'Bilan EES'!$U$2,'Bilan EES'!$W$2,'Bilan EES'!$Y$2,'Bilan EES'!$AA$2,'Bilan EES'!$AC$2)</c:f>
              <c:strCache>
                <c:ptCount val="17"/>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pt idx="12">
                  <c:v>Milieu physique</c:v>
                </c:pt>
                <c:pt idx="13">
                  <c:v>Milieu Naturel</c:v>
                </c:pt>
                <c:pt idx="14">
                  <c:v>Paysage</c:v>
                </c:pt>
                <c:pt idx="15">
                  <c:v>Milieu humain / cadre de vie et santé</c:v>
                </c:pt>
                <c:pt idx="16">
                  <c:v>Milieu humain / emplois</c:v>
                </c:pt>
              </c:strCache>
            </c:strRef>
          </c:cat>
          <c:val>
            <c:numRef>
              <c:extLst>
                <c:ext xmlns:c15="http://schemas.microsoft.com/office/drawing/2012/chart" uri="{02D57815-91ED-43cb-92C2-25804820EDAC}">
                  <c15:fullRef>
                    <c15:sqref>'Bilan EES'!$C$6:$AD$6</c15:sqref>
                  </c15:fullRef>
                </c:ext>
              </c:extLst>
              <c:f>('Bilan EES'!$C$6:$I$6,'Bilan EES'!$K$6,'Bilan EES'!$M$6,'Bilan EES'!$O$6,'Bilan EES'!$Q$6,'Bilan EES'!$S$6,'Bilan EES'!$U$6,'Bilan EES'!$W$6,'Bilan EES'!$Y$6,'Bilan EES'!$AA$6,'Bilan EES'!$AC$6)</c:f>
              <c:numCache>
                <c:formatCode>0%</c:formatCode>
                <c:ptCount val="17"/>
                <c:pt idx="0" formatCode="General">
                  <c:v>22</c:v>
                </c:pt>
                <c:pt idx="1">
                  <c:v>0.2</c:v>
                </c:pt>
                <c:pt idx="2" formatCode="General">
                  <c:v>14</c:v>
                </c:pt>
                <c:pt idx="3">
                  <c:v>0.12727272727272726</c:v>
                </c:pt>
                <c:pt idx="4" formatCode="General">
                  <c:v>12</c:v>
                </c:pt>
                <c:pt idx="5">
                  <c:v>0.10909090909090909</c:v>
                </c:pt>
                <c:pt idx="6" formatCode="General">
                  <c:v>50</c:v>
                </c:pt>
                <c:pt idx="7" formatCode="General">
                  <c:v>32</c:v>
                </c:pt>
                <c:pt idx="8" formatCode="General">
                  <c:v>25</c:v>
                </c:pt>
                <c:pt idx="9" formatCode="General">
                  <c:v>27</c:v>
                </c:pt>
                <c:pt idx="10" formatCode="General">
                  <c:v>34</c:v>
                </c:pt>
                <c:pt idx="11" formatCode="General">
                  <c:v>31</c:v>
                </c:pt>
                <c:pt idx="12" formatCode="General">
                  <c:v>33</c:v>
                </c:pt>
                <c:pt idx="13" formatCode="General">
                  <c:v>11</c:v>
                </c:pt>
                <c:pt idx="14" formatCode="General">
                  <c:v>7</c:v>
                </c:pt>
                <c:pt idx="15" formatCode="General">
                  <c:v>16</c:v>
                </c:pt>
                <c:pt idx="16" formatCode="General">
                  <c:v>17</c:v>
                </c:pt>
              </c:numCache>
            </c:numRef>
          </c:val>
          <c:extLst>
            <c:ext xmlns:c16="http://schemas.microsoft.com/office/drawing/2014/chart" uri="{C3380CC4-5D6E-409C-BE32-E72D297353CC}">
              <c16:uniqueId val="{00000004-7482-48C7-92CD-74BB84B0DF87}"/>
            </c:ext>
          </c:extLst>
        </c:ser>
        <c:ser>
          <c:idx val="3"/>
          <c:order val="3"/>
          <c:tx>
            <c:strRef>
              <c:f>'Bilan EES'!$A$7</c:f>
              <c:strCache>
                <c:ptCount val="1"/>
                <c:pt idx="0">
                  <c:v>très positif</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EES'!$S$2,'Bilan EES'!$U$2,'Bilan EES'!$W$2,'Bilan EES'!$Y$2,'Bilan EES'!$AA$2,'Bilan EES'!$AC$2)</c:f>
              <c:strCache>
                <c:ptCount val="17"/>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pt idx="12">
                  <c:v>Milieu physique</c:v>
                </c:pt>
                <c:pt idx="13">
                  <c:v>Milieu Naturel</c:v>
                </c:pt>
                <c:pt idx="14">
                  <c:v>Paysage</c:v>
                </c:pt>
                <c:pt idx="15">
                  <c:v>Milieu humain / cadre de vie et santé</c:v>
                </c:pt>
                <c:pt idx="16">
                  <c:v>Milieu humain / emplois</c:v>
                </c:pt>
              </c:strCache>
            </c:strRef>
          </c:cat>
          <c:val>
            <c:numRef>
              <c:extLst>
                <c:ext xmlns:c15="http://schemas.microsoft.com/office/drawing/2012/chart" uri="{02D57815-91ED-43cb-92C2-25804820EDAC}">
                  <c15:fullRef>
                    <c15:sqref>'Bilan EES'!$C$7:$AD$7</c15:sqref>
                  </c15:fullRef>
                </c:ext>
              </c:extLst>
              <c:f>('Bilan EES'!$C$7:$I$7,'Bilan EES'!$K$7,'Bilan EES'!$M$7,'Bilan EES'!$O$7,'Bilan EES'!$Q$7,'Bilan EES'!$S$7,'Bilan EES'!$U$7,'Bilan EES'!$W$7,'Bilan EES'!$Y$7,'Bilan EES'!$AA$7,'Bilan EES'!$AC$7)</c:f>
              <c:numCache>
                <c:formatCode>0%</c:formatCode>
                <c:ptCount val="17"/>
                <c:pt idx="0" formatCode="General">
                  <c:v>87</c:v>
                </c:pt>
                <c:pt idx="1">
                  <c:v>0.79090909090909089</c:v>
                </c:pt>
                <c:pt idx="2" formatCode="General">
                  <c:v>74</c:v>
                </c:pt>
                <c:pt idx="3">
                  <c:v>0.67272727272727273</c:v>
                </c:pt>
                <c:pt idx="4" formatCode="General">
                  <c:v>77</c:v>
                </c:pt>
                <c:pt idx="5">
                  <c:v>0.7</c:v>
                </c:pt>
                <c:pt idx="6" formatCode="General">
                  <c:v>44</c:v>
                </c:pt>
                <c:pt idx="7" formatCode="General">
                  <c:v>48</c:v>
                </c:pt>
                <c:pt idx="8" formatCode="General">
                  <c:v>28</c:v>
                </c:pt>
                <c:pt idx="9" formatCode="General">
                  <c:v>11</c:v>
                </c:pt>
                <c:pt idx="10" formatCode="General">
                  <c:v>33</c:v>
                </c:pt>
                <c:pt idx="11" formatCode="General">
                  <c:v>22</c:v>
                </c:pt>
                <c:pt idx="12" formatCode="General">
                  <c:v>40</c:v>
                </c:pt>
                <c:pt idx="13" formatCode="General">
                  <c:v>19</c:v>
                </c:pt>
                <c:pt idx="14" formatCode="General">
                  <c:v>22</c:v>
                </c:pt>
                <c:pt idx="15" formatCode="General">
                  <c:v>74</c:v>
                </c:pt>
                <c:pt idx="16" formatCode="General">
                  <c:v>86</c:v>
                </c:pt>
              </c:numCache>
            </c:numRef>
          </c:val>
          <c:extLst>
            <c:ext xmlns:c16="http://schemas.microsoft.com/office/drawing/2014/chart" uri="{C3380CC4-5D6E-409C-BE32-E72D297353CC}">
              <c16:uniqueId val="{00000005-7482-48C7-92CD-74BB84B0DF87}"/>
            </c:ext>
          </c:extLst>
        </c:ser>
        <c:dLbls>
          <c:showLegendKey val="0"/>
          <c:showVal val="0"/>
          <c:showCatName val="0"/>
          <c:showSerName val="0"/>
          <c:showPercent val="0"/>
          <c:showBubbleSize val="0"/>
        </c:dLbls>
        <c:gapWidth val="75"/>
        <c:overlap val="100"/>
        <c:axId val="671345184"/>
        <c:axId val="671356008"/>
      </c:barChart>
      <c:catAx>
        <c:axId val="671345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1356008"/>
        <c:crosses val="autoZero"/>
        <c:auto val="1"/>
        <c:lblAlgn val="ctr"/>
        <c:lblOffset val="100"/>
        <c:noMultiLvlLbl val="0"/>
      </c:catAx>
      <c:valAx>
        <c:axId val="671356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1345184"/>
        <c:crosses val="autoZero"/>
        <c:crossBetween val="between"/>
      </c:valAx>
      <c:spPr>
        <a:noFill/>
        <a:ln>
          <a:noFill/>
        </a:ln>
        <a:effectLst/>
      </c:spPr>
    </c:plotArea>
    <c:legend>
      <c:legendPos val="b"/>
      <c:layout>
        <c:manualLayout>
          <c:xMode val="edge"/>
          <c:yMode val="edge"/>
          <c:x val="3.0151793525809274E-2"/>
          <c:y val="0.83231074672572614"/>
          <c:w val="0.96469619422572184"/>
          <c:h val="0.1676892532742736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fr-FR"/>
              <a:t>Types de mesures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1774750249287063"/>
          <c:y val="0.31104385252025352"/>
          <c:w val="0.31317610195666501"/>
          <c:h val="0.4820626885700483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A5-45C5-A262-0FC445BF96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A5-45C5-A262-0FC445BF96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A5-45C5-A262-0FC445BF96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2A5-45C5-A262-0FC445BF96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2A5-45C5-A262-0FC445BF960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2A5-45C5-A262-0FC445BF960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2A5-45C5-A262-0FC445BF960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2A5-45C5-A262-0FC445BF960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2A5-45C5-A262-0FC445BF960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2A5-45C5-A262-0FC445BF960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2A5-45C5-A262-0FC445BF9605}"/>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2A5-45C5-A262-0FC445BF9605}"/>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2A5-45C5-A262-0FC445BF9605}"/>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2A5-45C5-A262-0FC445BF9605}"/>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2A5-45C5-A262-0FC445BF9605}"/>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2A5-45C5-A262-0FC445BF9605}"/>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2A5-45C5-A262-0FC445BF9605}"/>
              </c:ext>
            </c:extLst>
          </c:dPt>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 EES'!$AI$2:$AI$18</c:f>
              <c:strCache>
                <c:ptCount val="17"/>
                <c:pt idx="0">
                  <c:v>Sensibilisation</c:v>
                </c:pt>
                <c:pt idx="1">
                  <c:v>Plan/programme</c:v>
                </c:pt>
                <c:pt idx="2">
                  <c:v>Action</c:v>
                </c:pt>
                <c:pt idx="3">
                  <c:v>Action opérationnelle</c:v>
                </c:pt>
                <c:pt idx="4">
                  <c:v>Action floue</c:v>
                </c:pt>
                <c:pt idx="5">
                  <c:v>Etude</c:v>
                </c:pt>
                <c:pt idx="6">
                  <c:v>Conseils</c:v>
                </c:pt>
                <c:pt idx="7">
                  <c:v>Planification</c:v>
                </c:pt>
                <c:pt idx="8">
                  <c:v>Partenariat</c:v>
                </c:pt>
                <c:pt idx="9">
                  <c:v>Mise en place de plan/programme existant</c:v>
                </c:pt>
                <c:pt idx="10">
                  <c:v>Prise de compétences</c:v>
                </c:pt>
                <c:pt idx="11">
                  <c:v>Accompagnement</c:v>
                </c:pt>
                <c:pt idx="12">
                  <c:v>Actions sans trop de lien énergie-climat</c:v>
                </c:pt>
                <c:pt idx="13">
                  <c:v>Actions manquant d'ambition</c:v>
                </c:pt>
                <c:pt idx="14">
                  <c:v>Mise en place de clauses ou normes</c:v>
                </c:pt>
                <c:pt idx="15">
                  <c:v>Action en partie obligatoire</c:v>
                </c:pt>
                <c:pt idx="16">
                  <c:v>action mal identifée</c:v>
                </c:pt>
              </c:strCache>
            </c:strRef>
          </c:cat>
          <c:val>
            <c:numRef>
              <c:f>'Bilan EES'!$AK$2:$AK$18</c:f>
              <c:numCache>
                <c:formatCode>0%</c:formatCode>
                <c:ptCount val="17"/>
                <c:pt idx="0">
                  <c:v>8.3333333333333329E-2</c:v>
                </c:pt>
                <c:pt idx="1">
                  <c:v>0.25925925925925924</c:v>
                </c:pt>
                <c:pt idx="2">
                  <c:v>0.1111111111111111</c:v>
                </c:pt>
                <c:pt idx="3">
                  <c:v>3.7037037037037035E-2</c:v>
                </c:pt>
                <c:pt idx="4">
                  <c:v>6.4814814814814811E-2</c:v>
                </c:pt>
                <c:pt idx="5">
                  <c:v>0.1111111111111111</c:v>
                </c:pt>
                <c:pt idx="6">
                  <c:v>9.2592592592592587E-3</c:v>
                </c:pt>
                <c:pt idx="7">
                  <c:v>3.7037037037037035E-2</c:v>
                </c:pt>
                <c:pt idx="8">
                  <c:v>4.6296296296296294E-2</c:v>
                </c:pt>
                <c:pt idx="9">
                  <c:v>5.5555555555555552E-2</c:v>
                </c:pt>
                <c:pt idx="10">
                  <c:v>9.2592592592592587E-3</c:v>
                </c:pt>
                <c:pt idx="11">
                  <c:v>4.6296296296296294E-2</c:v>
                </c:pt>
                <c:pt idx="12">
                  <c:v>9.2592592592592587E-3</c:v>
                </c:pt>
                <c:pt idx="13">
                  <c:v>1.8518518518518517E-2</c:v>
                </c:pt>
                <c:pt idx="14">
                  <c:v>3.7037037037037035E-2</c:v>
                </c:pt>
                <c:pt idx="15">
                  <c:v>1.8518518518518517E-2</c:v>
                </c:pt>
                <c:pt idx="16">
                  <c:v>4.6296296296296294E-2</c:v>
                </c:pt>
              </c:numCache>
            </c:numRef>
          </c:val>
          <c:extLst>
            <c:ext xmlns:c16="http://schemas.microsoft.com/office/drawing/2014/chart" uri="{C3380CC4-5D6E-409C-BE32-E72D297353CC}">
              <c16:uniqueId val="{00000000-CCE0-40F5-811F-BD21196063B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fr-FR"/>
              <a:t>Type d'actions</a:t>
            </a:r>
          </a:p>
        </c:rich>
      </c:tx>
      <c:layout>
        <c:manualLayout>
          <c:xMode val="edge"/>
          <c:yMode val="edge"/>
          <c:x val="0.35912489063867015"/>
          <c:y val="7.385685436678651E-3"/>
        </c:manualLayout>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39010017497812771"/>
          <c:y val="0.29389706855166414"/>
          <c:w val="0.50035542432195979"/>
          <c:h val="0.6651841987040157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7F82-45E0-AEB1-53ACE26AB2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7F82-45E0-AEB1-53ACE26AB2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D4-4099-99E4-EF7A24C07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D4-4099-99E4-EF7A24C07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3-7F82-45E0-AEB1-53ACE26AB20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7F82-45E0-AEB1-53ACE26AB20C}"/>
              </c:ext>
            </c:extLst>
          </c:dPt>
          <c:dLbls>
            <c:dLbl>
              <c:idx val="0"/>
              <c:layout>
                <c:manualLayout>
                  <c:x val="3.6111111111111108E-2"/>
                  <c:y val="7.5757650654171088E-2"/>
                </c:manualLayout>
              </c:layout>
              <c:showLegendKey val="0"/>
              <c:showVal val="0"/>
              <c:showCatName val="1"/>
              <c:showSerName val="0"/>
              <c:showPercent val="1"/>
              <c:showBubbleSize val="0"/>
              <c:extLst>
                <c:ext xmlns:c15="http://schemas.microsoft.com/office/drawing/2012/chart" uri="{CE6537A1-D6FC-4f65-9D91-7224C49458BB}">
                  <c15:layout>
                    <c:manualLayout>
                      <c:w val="0.26319444444444445"/>
                      <c:h val="0.1994135067903236"/>
                    </c:manualLayout>
                  </c15:layout>
                </c:ext>
                <c:ext xmlns:c16="http://schemas.microsoft.com/office/drawing/2014/chart" uri="{C3380CC4-5D6E-409C-BE32-E72D297353CC}">
                  <c16:uniqueId val="{00000004-7F82-45E0-AEB1-53ACE26AB20C}"/>
                </c:ext>
              </c:extLst>
            </c:dLbl>
            <c:dLbl>
              <c:idx val="1"/>
              <c:layout>
                <c:manualLayout>
                  <c:x val="-2.2222222222222223E-2"/>
                  <c:y val="7.2996160315897977E-3"/>
                </c:manualLayout>
              </c:layout>
              <c:showLegendKey val="0"/>
              <c:showVal val="0"/>
              <c:showCatName val="1"/>
              <c:showSerName val="0"/>
              <c:showPercent val="1"/>
              <c:showBubbleSize val="0"/>
              <c:extLst>
                <c:ext xmlns:c15="http://schemas.microsoft.com/office/drawing/2012/chart" uri="{CE6537A1-D6FC-4f65-9D91-7224C49458BB}">
                  <c15:layout>
                    <c:manualLayout>
                      <c:w val="0.30138888888888887"/>
                      <c:h val="0.2021831388290781"/>
                    </c:manualLayout>
                  </c15:layout>
                </c:ext>
                <c:ext xmlns:c16="http://schemas.microsoft.com/office/drawing/2014/chart" uri="{C3380CC4-5D6E-409C-BE32-E72D297353CC}">
                  <c16:uniqueId val="{00000005-7F82-45E0-AEB1-53ACE26AB20C}"/>
                </c:ext>
              </c:extLst>
            </c:dLbl>
            <c:dLbl>
              <c:idx val="4"/>
              <c:layout>
                <c:manualLayout>
                  <c:x val="2.1916010498687695E-4"/>
                  <c:y val="0.11766530923196138"/>
                </c:manualLayout>
              </c:layout>
              <c:showLegendKey val="0"/>
              <c:showVal val="0"/>
              <c:showCatName val="1"/>
              <c:showSerName val="0"/>
              <c:showPercent val="1"/>
              <c:showBubbleSize val="0"/>
              <c:extLst>
                <c:ext xmlns:c15="http://schemas.microsoft.com/office/drawing/2012/chart" uri="{CE6537A1-D6FC-4f65-9D91-7224C49458BB}">
                  <c15:layout>
                    <c:manualLayout>
                      <c:w val="0.50955555555555554"/>
                      <c:h val="0.26352125638069429"/>
                    </c:manualLayout>
                  </c15:layout>
                </c:ext>
                <c:ext xmlns:c16="http://schemas.microsoft.com/office/drawing/2014/chart" uri="{C3380CC4-5D6E-409C-BE32-E72D297353CC}">
                  <c16:uniqueId val="{00000003-7F82-45E0-AEB1-53ACE26AB20C}"/>
                </c:ext>
              </c:extLst>
            </c:dLbl>
            <c:dLbl>
              <c:idx val="5"/>
              <c:layout>
                <c:manualLayout>
                  <c:x val="8.464107611548552E-2"/>
                  <c:y val="4.3999203276452882E-2"/>
                </c:manualLayout>
              </c:layout>
              <c:showLegendKey val="0"/>
              <c:showVal val="0"/>
              <c:showCatName val="1"/>
              <c:showSerName val="0"/>
              <c:showPercent val="1"/>
              <c:showBubbleSize val="0"/>
              <c:extLst>
                <c:ext xmlns:c15="http://schemas.microsoft.com/office/drawing/2012/chart" uri="{CE6537A1-D6FC-4f65-9D91-7224C49458BB}">
                  <c15:layout>
                    <c:manualLayout>
                      <c:w val="0.30299999999999999"/>
                      <c:h val="0.26352125638069429"/>
                    </c:manualLayout>
                  </c15:layout>
                </c:ext>
                <c:ext xmlns:c16="http://schemas.microsoft.com/office/drawing/2014/chart" uri="{C3380CC4-5D6E-409C-BE32-E72D297353CC}">
                  <c16:uniqueId val="{00000002-7F82-45E0-AEB1-53ACE26AB20C}"/>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'Bilan EES'!$AM$2:$AM$7</c:f>
              <c:strCache>
                <c:ptCount val="6"/>
                <c:pt idx="0">
                  <c:v>Sensibilisation</c:v>
                </c:pt>
                <c:pt idx="1">
                  <c:v>Plan/programme</c:v>
                </c:pt>
                <c:pt idx="2">
                  <c:v>Action</c:v>
                </c:pt>
                <c:pt idx="3">
                  <c:v>Etude</c:v>
                </c:pt>
                <c:pt idx="4">
                  <c:v>Partenariat/accompagnement</c:v>
                </c:pt>
                <c:pt idx="5">
                  <c:v>Mesure mal identifiée</c:v>
                </c:pt>
              </c:strCache>
            </c:strRef>
          </c:cat>
          <c:val>
            <c:numRef>
              <c:f>'Bilan EES'!$AO$2:$AO$7</c:f>
              <c:numCache>
                <c:formatCode>0%</c:formatCode>
                <c:ptCount val="6"/>
                <c:pt idx="0">
                  <c:v>8.3333333333333329E-2</c:v>
                </c:pt>
                <c:pt idx="1">
                  <c:v>0.29629629629629628</c:v>
                </c:pt>
                <c:pt idx="2">
                  <c:v>0.29629629629629628</c:v>
                </c:pt>
                <c:pt idx="3">
                  <c:v>0.1111111111111111</c:v>
                </c:pt>
                <c:pt idx="4">
                  <c:v>0.1111111111111111</c:v>
                </c:pt>
                <c:pt idx="5">
                  <c:v>4.6296296296296294E-2</c:v>
                </c:pt>
              </c:numCache>
            </c:numRef>
          </c:val>
          <c:extLst>
            <c:ext xmlns:c16="http://schemas.microsoft.com/office/drawing/2014/chart" uri="{C3380CC4-5D6E-409C-BE32-E72D297353CC}">
              <c16:uniqueId val="{00000000-7F82-45E0-AEB1-53ACE26AB20C}"/>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fr-FR" sz="1800"/>
              <a:t>Bilan thématiques PCAET</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43709492563429569"/>
          <c:y val="0.13546258820483678"/>
          <c:w val="0.52280127378545749"/>
          <c:h val="0.69476607647456035"/>
        </c:manualLayout>
      </c:layout>
      <c:barChart>
        <c:barDir val="bar"/>
        <c:grouping val="percentStacked"/>
        <c:varyColors val="0"/>
        <c:ser>
          <c:idx val="0"/>
          <c:order val="0"/>
          <c:tx>
            <c:strRef>
              <c:f>'Bilan EES'!$A$4</c:f>
              <c:strCache>
                <c:ptCount val="1"/>
                <c:pt idx="0">
                  <c:v>négatif</c:v>
                </c:pt>
              </c:strCache>
            </c:strRef>
          </c:tx>
          <c:spPr>
            <a:solidFill>
              <a:srgbClr val="FF5050"/>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c:f>
              <c:strCache>
                <c:ptCount val="12"/>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strCache>
            </c:strRef>
          </c:cat>
          <c:val>
            <c:numRef>
              <c:extLst>
                <c:ext xmlns:c15="http://schemas.microsoft.com/office/drawing/2012/chart" uri="{02D57815-91ED-43cb-92C2-25804820EDAC}">
                  <c15:fullRef>
                    <c15:sqref>'Bilan EES'!$C$4:$AD$4</c15:sqref>
                  </c15:fullRef>
                </c:ext>
              </c:extLst>
              <c:f>('Bilan EES'!$C$4:$I$4,'Bilan EES'!$K$4,'Bilan EES'!$M$4,'Bilan EES'!$O$4,'Bilan EES'!$Q$4,'Bilan EES'!$S$4)</c:f>
              <c:numCache>
                <c:formatCode>0%</c:formatCode>
                <c:ptCount val="12"/>
                <c:pt idx="0" formatCode="General">
                  <c:v>0</c:v>
                </c:pt>
                <c:pt idx="1">
                  <c:v>0</c:v>
                </c:pt>
                <c:pt idx="2" formatCode="General">
                  <c:v>0</c:v>
                </c:pt>
                <c:pt idx="3">
                  <c:v>0</c:v>
                </c:pt>
                <c:pt idx="4" formatCode="General">
                  <c:v>0</c:v>
                </c:pt>
                <c:pt idx="5">
                  <c:v>0</c:v>
                </c:pt>
                <c:pt idx="6" formatCode="General">
                  <c:v>0</c:v>
                </c:pt>
                <c:pt idx="7" formatCode="General">
                  <c:v>1</c:v>
                </c:pt>
                <c:pt idx="8" formatCode="General">
                  <c:v>0</c:v>
                </c:pt>
                <c:pt idx="9" formatCode="General">
                  <c:v>4</c:v>
                </c:pt>
                <c:pt idx="10" formatCode="General">
                  <c:v>2</c:v>
                </c:pt>
                <c:pt idx="11" formatCode="General">
                  <c:v>2</c:v>
                </c:pt>
              </c:numCache>
            </c:numRef>
          </c:val>
          <c:extLst>
            <c:ext xmlns:c16="http://schemas.microsoft.com/office/drawing/2014/chart" uri="{C3380CC4-5D6E-409C-BE32-E72D297353CC}">
              <c16:uniqueId val="{00000000-76D6-4B9F-9931-C53B599838B6}"/>
            </c:ext>
          </c:extLst>
        </c:ser>
        <c:ser>
          <c:idx val="1"/>
          <c:order val="1"/>
          <c:tx>
            <c:strRef>
              <c:f>'Bilan EES'!$A$5</c:f>
              <c:strCache>
                <c:ptCount val="1"/>
                <c:pt idx="0">
                  <c:v>pas d'effet notable ou faible effet</c:v>
                </c:pt>
              </c:strCache>
            </c:strRef>
          </c:tx>
          <c:spPr>
            <a:solidFill>
              <a:schemeClr val="bg1">
                <a:lumMod val="65000"/>
              </a:schemeClr>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c:f>
              <c:strCache>
                <c:ptCount val="12"/>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strCache>
            </c:strRef>
          </c:cat>
          <c:val>
            <c:numRef>
              <c:extLst>
                <c:ext xmlns:c15="http://schemas.microsoft.com/office/drawing/2012/chart" uri="{02D57815-91ED-43cb-92C2-25804820EDAC}">
                  <c15:fullRef>
                    <c15:sqref>'Bilan EES'!$C$5:$AD$5</c15:sqref>
                  </c15:fullRef>
                </c:ext>
              </c:extLst>
              <c:f>('Bilan EES'!$C$5:$I$5,'Bilan EES'!$K$5,'Bilan EES'!$M$5,'Bilan EES'!$O$5,'Bilan EES'!$Q$5,'Bilan EES'!$S$5)</c:f>
              <c:numCache>
                <c:formatCode>0%</c:formatCode>
                <c:ptCount val="12"/>
                <c:pt idx="0" formatCode="General">
                  <c:v>1</c:v>
                </c:pt>
                <c:pt idx="1">
                  <c:v>9.0909090909090905E-3</c:v>
                </c:pt>
                <c:pt idx="2" formatCode="General">
                  <c:v>22</c:v>
                </c:pt>
                <c:pt idx="3">
                  <c:v>0.2</c:v>
                </c:pt>
                <c:pt idx="4" formatCode="General">
                  <c:v>21</c:v>
                </c:pt>
                <c:pt idx="5">
                  <c:v>0.19090909090909092</c:v>
                </c:pt>
                <c:pt idx="6" formatCode="General">
                  <c:v>16</c:v>
                </c:pt>
                <c:pt idx="7" formatCode="General">
                  <c:v>29</c:v>
                </c:pt>
                <c:pt idx="8" formatCode="General">
                  <c:v>57</c:v>
                </c:pt>
                <c:pt idx="9" formatCode="General">
                  <c:v>68</c:v>
                </c:pt>
                <c:pt idx="10" formatCode="General">
                  <c:v>41</c:v>
                </c:pt>
                <c:pt idx="11" formatCode="General">
                  <c:v>55</c:v>
                </c:pt>
              </c:numCache>
            </c:numRef>
          </c:val>
          <c:extLst>
            <c:ext xmlns:c16="http://schemas.microsoft.com/office/drawing/2014/chart" uri="{C3380CC4-5D6E-409C-BE32-E72D297353CC}">
              <c16:uniqueId val="{00000001-76D6-4B9F-9931-C53B599838B6}"/>
            </c:ext>
          </c:extLst>
        </c:ser>
        <c:ser>
          <c:idx val="2"/>
          <c:order val="2"/>
          <c:tx>
            <c:strRef>
              <c:f>'Bilan EES'!$A$6</c:f>
              <c:strCache>
                <c:ptCount val="1"/>
                <c:pt idx="0">
                  <c:v>positif</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c:f>
              <c:strCache>
                <c:ptCount val="12"/>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strCache>
            </c:strRef>
          </c:cat>
          <c:val>
            <c:numRef>
              <c:extLst>
                <c:ext xmlns:c15="http://schemas.microsoft.com/office/drawing/2012/chart" uri="{02D57815-91ED-43cb-92C2-25804820EDAC}">
                  <c15:fullRef>
                    <c15:sqref>'Bilan EES'!$C$6:$AD$6</c15:sqref>
                  </c15:fullRef>
                </c:ext>
              </c:extLst>
              <c:f>('Bilan EES'!$C$6:$I$6,'Bilan EES'!$K$6,'Bilan EES'!$M$6,'Bilan EES'!$O$6,'Bilan EES'!$Q$6,'Bilan EES'!$S$6)</c:f>
              <c:numCache>
                <c:formatCode>0%</c:formatCode>
                <c:ptCount val="12"/>
                <c:pt idx="0" formatCode="General">
                  <c:v>22</c:v>
                </c:pt>
                <c:pt idx="1">
                  <c:v>0.2</c:v>
                </c:pt>
                <c:pt idx="2" formatCode="General">
                  <c:v>14</c:v>
                </c:pt>
                <c:pt idx="3">
                  <c:v>0.12727272727272726</c:v>
                </c:pt>
                <c:pt idx="4" formatCode="General">
                  <c:v>12</c:v>
                </c:pt>
                <c:pt idx="5">
                  <c:v>0.10909090909090909</c:v>
                </c:pt>
                <c:pt idx="6" formatCode="General">
                  <c:v>50</c:v>
                </c:pt>
                <c:pt idx="7" formatCode="General">
                  <c:v>32</c:v>
                </c:pt>
                <c:pt idx="8" formatCode="General">
                  <c:v>25</c:v>
                </c:pt>
                <c:pt idx="9" formatCode="General">
                  <c:v>27</c:v>
                </c:pt>
                <c:pt idx="10" formatCode="General">
                  <c:v>34</c:v>
                </c:pt>
                <c:pt idx="11" formatCode="General">
                  <c:v>31</c:v>
                </c:pt>
              </c:numCache>
            </c:numRef>
          </c:val>
          <c:extLst>
            <c:ext xmlns:c16="http://schemas.microsoft.com/office/drawing/2014/chart" uri="{C3380CC4-5D6E-409C-BE32-E72D297353CC}">
              <c16:uniqueId val="{00000002-76D6-4B9F-9931-C53B599838B6}"/>
            </c:ext>
          </c:extLst>
        </c:ser>
        <c:ser>
          <c:idx val="3"/>
          <c:order val="3"/>
          <c:tx>
            <c:strRef>
              <c:f>'Bilan EES'!$A$7</c:f>
              <c:strCache>
                <c:ptCount val="1"/>
                <c:pt idx="0">
                  <c:v>très positif</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'Bilan EES'!$C$2:$AD$2</c15:sqref>
                  </c15:fullRef>
                </c:ext>
              </c:extLst>
              <c:f>('Bilan EES'!$C$2:$I$2,'Bilan EES'!$K$2,'Bilan EES'!$M$2,'Bilan EES'!$O$2,'Bilan EES'!$Q$2,'Bilan EES'!$S$2)</c:f>
              <c:strCache>
                <c:ptCount val="12"/>
                <c:pt idx="0">
                  <c:v>Proportionnalité par rapport aux enjeux</c:v>
                </c:pt>
                <c:pt idx="2">
                  <c:v>Opérationnalité</c:v>
                </c:pt>
                <c:pt idx="4">
                  <c:v>Budget</c:v>
                </c:pt>
                <c:pt idx="6">
                  <c:v>Gaz à effet de Serre</c:v>
                </c:pt>
                <c:pt idx="7">
                  <c:v>Consommation d'énergie</c:v>
                </c:pt>
                <c:pt idx="8">
                  <c:v>Production d'énergie renouvelable</c:v>
                </c:pt>
                <c:pt idx="9">
                  <c:v>Stockage du Carbone</c:v>
                </c:pt>
                <c:pt idx="10">
                  <c:v>Qualité de l'air</c:v>
                </c:pt>
                <c:pt idx="11">
                  <c:v>Adaptation au changement climatique</c:v>
                </c:pt>
              </c:strCache>
            </c:strRef>
          </c:cat>
          <c:val>
            <c:numRef>
              <c:extLst>
                <c:ext xmlns:c15="http://schemas.microsoft.com/office/drawing/2012/chart" uri="{02D57815-91ED-43cb-92C2-25804820EDAC}">
                  <c15:fullRef>
                    <c15:sqref>'Bilan EES'!$C$7:$AD$7</c15:sqref>
                  </c15:fullRef>
                </c:ext>
              </c:extLst>
              <c:f>('Bilan EES'!$C$7:$I$7,'Bilan EES'!$K$7,'Bilan EES'!$M$7,'Bilan EES'!$O$7,'Bilan EES'!$Q$7,'Bilan EES'!$S$7)</c:f>
              <c:numCache>
                <c:formatCode>0%</c:formatCode>
                <c:ptCount val="12"/>
                <c:pt idx="0" formatCode="General">
                  <c:v>87</c:v>
                </c:pt>
                <c:pt idx="1">
                  <c:v>0.79090909090909089</c:v>
                </c:pt>
                <c:pt idx="2" formatCode="General">
                  <c:v>74</c:v>
                </c:pt>
                <c:pt idx="3">
                  <c:v>0.67272727272727273</c:v>
                </c:pt>
                <c:pt idx="4" formatCode="General">
                  <c:v>77</c:v>
                </c:pt>
                <c:pt idx="5">
                  <c:v>0.7</c:v>
                </c:pt>
                <c:pt idx="6" formatCode="General">
                  <c:v>44</c:v>
                </c:pt>
                <c:pt idx="7" formatCode="General">
                  <c:v>48</c:v>
                </c:pt>
                <c:pt idx="8" formatCode="General">
                  <c:v>28</c:v>
                </c:pt>
                <c:pt idx="9" formatCode="General">
                  <c:v>11</c:v>
                </c:pt>
                <c:pt idx="10" formatCode="General">
                  <c:v>33</c:v>
                </c:pt>
                <c:pt idx="11" formatCode="General">
                  <c:v>22</c:v>
                </c:pt>
              </c:numCache>
            </c:numRef>
          </c:val>
          <c:extLst>
            <c:ext xmlns:c16="http://schemas.microsoft.com/office/drawing/2014/chart" uri="{C3380CC4-5D6E-409C-BE32-E72D297353CC}">
              <c16:uniqueId val="{00000003-76D6-4B9F-9931-C53B599838B6}"/>
            </c:ext>
          </c:extLst>
        </c:ser>
        <c:dLbls>
          <c:showLegendKey val="0"/>
          <c:showVal val="0"/>
          <c:showCatName val="0"/>
          <c:showSerName val="0"/>
          <c:showPercent val="0"/>
          <c:showBubbleSize val="0"/>
        </c:dLbls>
        <c:gapWidth val="75"/>
        <c:overlap val="100"/>
        <c:axId val="671345184"/>
        <c:axId val="671356008"/>
      </c:barChart>
      <c:catAx>
        <c:axId val="671345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1356008"/>
        <c:crosses val="autoZero"/>
        <c:auto val="1"/>
        <c:lblAlgn val="ctr"/>
        <c:lblOffset val="100"/>
        <c:noMultiLvlLbl val="0"/>
      </c:catAx>
      <c:valAx>
        <c:axId val="671356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1345184"/>
        <c:crosses val="autoZero"/>
        <c:crossBetween val="between"/>
      </c:valAx>
      <c:spPr>
        <a:noFill/>
        <a:ln>
          <a:noFill/>
        </a:ln>
        <a:effectLst/>
      </c:spPr>
    </c:plotArea>
    <c:legend>
      <c:legendPos val="b"/>
      <c:layout>
        <c:manualLayout>
          <c:xMode val="edge"/>
          <c:yMode val="edge"/>
          <c:x val="3.0151793525809274E-2"/>
          <c:y val="0.83231074672572614"/>
          <c:w val="0.96469619422572184"/>
          <c:h val="0.1676892532742736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fr-FR" sz="1800"/>
              <a:t>Bilan des incidences environnementales</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43709492563429569"/>
          <c:y val="0.13546258820483678"/>
          <c:w val="0.52280127378545749"/>
          <c:h val="0.69476607647456035"/>
        </c:manualLayout>
      </c:layout>
      <c:barChart>
        <c:barDir val="bar"/>
        <c:grouping val="percentStacked"/>
        <c:varyColors val="0"/>
        <c:ser>
          <c:idx val="0"/>
          <c:order val="0"/>
          <c:tx>
            <c:strRef>
              <c:f>'Bilan EES'!$A$4</c:f>
              <c:strCache>
                <c:ptCount val="1"/>
                <c:pt idx="0">
                  <c:v>négatif</c:v>
                </c:pt>
              </c:strCache>
            </c:strRef>
          </c:tx>
          <c:spPr>
            <a:solidFill>
              <a:srgbClr val="FF5050"/>
            </a:solidFill>
            <a:ln>
              <a:noFill/>
            </a:ln>
            <a:effectLst/>
          </c:spPr>
          <c:invertIfNegative val="0"/>
          <c:cat>
            <c:strRef>
              <c:extLst>
                <c:ext xmlns:c15="http://schemas.microsoft.com/office/drawing/2012/chart" uri="{02D57815-91ED-43cb-92C2-25804820EDAC}">
                  <c15:fullRef>
                    <c15:sqref>'Bilan EES'!$C$2:$AD$2</c15:sqref>
                  </c15:fullRef>
                </c:ext>
              </c:extLst>
              <c:f>('Bilan EES'!$C$2:$H$2,'Bilan EES'!$U$2,'Bilan EES'!$W$2,'Bilan EES'!$Y$2,'Bilan EES'!$AA$2,'Bilan EES'!$AC$2)</c:f>
              <c:strCache>
                <c:ptCount val="11"/>
                <c:pt idx="0">
                  <c:v>Proportionnalité par rapport aux enjeux</c:v>
                </c:pt>
                <c:pt idx="2">
                  <c:v>Opérationnalité</c:v>
                </c:pt>
                <c:pt idx="4">
                  <c:v>Budget</c:v>
                </c:pt>
                <c:pt idx="6">
                  <c:v>Milieu physique</c:v>
                </c:pt>
                <c:pt idx="7">
                  <c:v>Milieu Naturel</c:v>
                </c:pt>
                <c:pt idx="8">
                  <c:v>Paysage</c:v>
                </c:pt>
                <c:pt idx="9">
                  <c:v>Milieu humain / cadre de vie et santé</c:v>
                </c:pt>
                <c:pt idx="10">
                  <c:v>Milieu humain / emplois</c:v>
                </c:pt>
              </c:strCache>
            </c:strRef>
          </c:cat>
          <c:val>
            <c:numRef>
              <c:extLst>
                <c:ext xmlns:c15="http://schemas.microsoft.com/office/drawing/2012/chart" uri="{02D57815-91ED-43cb-92C2-25804820EDAC}">
                  <c15:fullRef>
                    <c15:sqref>'Bilan EES'!$C$4:$AD$4</c15:sqref>
                  </c15:fullRef>
                </c:ext>
              </c:extLst>
              <c:f>('Bilan EES'!$C$4:$H$4,'Bilan EES'!$U$4,'Bilan EES'!$W$4,'Bilan EES'!$Y$4,'Bilan EES'!$AA$4,'Bilan EES'!$AC$4)</c:f>
              <c:numCache>
                <c:formatCode>0%</c:formatCode>
                <c:ptCount val="11"/>
                <c:pt idx="0" formatCode="General">
                  <c:v>0</c:v>
                </c:pt>
                <c:pt idx="1">
                  <c:v>0</c:v>
                </c:pt>
                <c:pt idx="2" formatCode="General">
                  <c:v>0</c:v>
                </c:pt>
                <c:pt idx="3">
                  <c:v>0</c:v>
                </c:pt>
                <c:pt idx="4" formatCode="General">
                  <c:v>0</c:v>
                </c:pt>
                <c:pt idx="5">
                  <c:v>0</c:v>
                </c:pt>
                <c:pt idx="6" formatCode="General">
                  <c:v>2</c:v>
                </c:pt>
                <c:pt idx="7" formatCode="General">
                  <c:v>9</c:v>
                </c:pt>
                <c:pt idx="8" formatCode="General">
                  <c:v>8</c:v>
                </c:pt>
                <c:pt idx="9" formatCode="General">
                  <c:v>0</c:v>
                </c:pt>
                <c:pt idx="10" formatCode="General">
                  <c:v>0</c:v>
                </c:pt>
              </c:numCache>
            </c:numRef>
          </c:val>
          <c:extLst>
            <c:ext xmlns:c16="http://schemas.microsoft.com/office/drawing/2014/chart" uri="{C3380CC4-5D6E-409C-BE32-E72D297353CC}">
              <c16:uniqueId val="{00000000-AE55-4DF0-AF3C-EC35FA4AEF0F}"/>
            </c:ext>
          </c:extLst>
        </c:ser>
        <c:ser>
          <c:idx val="1"/>
          <c:order val="1"/>
          <c:tx>
            <c:strRef>
              <c:f>'Bilan EES'!$A$5</c:f>
              <c:strCache>
                <c:ptCount val="1"/>
                <c:pt idx="0">
                  <c:v>pas d'effet notable ou faible effet</c:v>
                </c:pt>
              </c:strCache>
            </c:strRef>
          </c:tx>
          <c:spPr>
            <a:solidFill>
              <a:schemeClr val="bg1">
                <a:lumMod val="65000"/>
              </a:schemeClr>
            </a:solidFill>
            <a:ln>
              <a:noFill/>
            </a:ln>
            <a:effectLst/>
          </c:spPr>
          <c:invertIfNegative val="0"/>
          <c:cat>
            <c:strRef>
              <c:extLst>
                <c:ext xmlns:c15="http://schemas.microsoft.com/office/drawing/2012/chart" uri="{02D57815-91ED-43cb-92C2-25804820EDAC}">
                  <c15:fullRef>
                    <c15:sqref>'Bilan EES'!$C$2:$AD$2</c15:sqref>
                  </c15:fullRef>
                </c:ext>
              </c:extLst>
              <c:f>('Bilan EES'!$C$2:$H$2,'Bilan EES'!$U$2,'Bilan EES'!$W$2,'Bilan EES'!$Y$2,'Bilan EES'!$AA$2,'Bilan EES'!$AC$2)</c:f>
              <c:strCache>
                <c:ptCount val="11"/>
                <c:pt idx="0">
                  <c:v>Proportionnalité par rapport aux enjeux</c:v>
                </c:pt>
                <c:pt idx="2">
                  <c:v>Opérationnalité</c:v>
                </c:pt>
                <c:pt idx="4">
                  <c:v>Budget</c:v>
                </c:pt>
                <c:pt idx="6">
                  <c:v>Milieu physique</c:v>
                </c:pt>
                <c:pt idx="7">
                  <c:v>Milieu Naturel</c:v>
                </c:pt>
                <c:pt idx="8">
                  <c:v>Paysage</c:v>
                </c:pt>
                <c:pt idx="9">
                  <c:v>Milieu humain / cadre de vie et santé</c:v>
                </c:pt>
                <c:pt idx="10">
                  <c:v>Milieu humain / emplois</c:v>
                </c:pt>
              </c:strCache>
            </c:strRef>
          </c:cat>
          <c:val>
            <c:numRef>
              <c:extLst>
                <c:ext xmlns:c15="http://schemas.microsoft.com/office/drawing/2012/chart" uri="{02D57815-91ED-43cb-92C2-25804820EDAC}">
                  <c15:fullRef>
                    <c15:sqref>'Bilan EES'!$C$5:$AD$5</c15:sqref>
                  </c15:fullRef>
                </c:ext>
              </c:extLst>
              <c:f>('Bilan EES'!$C$5:$H$5,'Bilan EES'!$U$5,'Bilan EES'!$W$5,'Bilan EES'!$Y$5,'Bilan EES'!$AA$5,'Bilan EES'!$AC$5)</c:f>
              <c:numCache>
                <c:formatCode>0%</c:formatCode>
                <c:ptCount val="11"/>
                <c:pt idx="0" formatCode="General">
                  <c:v>1</c:v>
                </c:pt>
                <c:pt idx="1">
                  <c:v>9.0909090909090905E-3</c:v>
                </c:pt>
                <c:pt idx="2" formatCode="General">
                  <c:v>22</c:v>
                </c:pt>
                <c:pt idx="3">
                  <c:v>0.2</c:v>
                </c:pt>
                <c:pt idx="4" formatCode="General">
                  <c:v>21</c:v>
                </c:pt>
                <c:pt idx="5">
                  <c:v>0.19090909090909092</c:v>
                </c:pt>
                <c:pt idx="6" formatCode="General">
                  <c:v>35</c:v>
                </c:pt>
                <c:pt idx="7" formatCode="General">
                  <c:v>71</c:v>
                </c:pt>
                <c:pt idx="8" formatCode="General">
                  <c:v>73</c:v>
                </c:pt>
                <c:pt idx="9" formatCode="General">
                  <c:v>20</c:v>
                </c:pt>
                <c:pt idx="10" formatCode="General">
                  <c:v>7</c:v>
                </c:pt>
              </c:numCache>
            </c:numRef>
          </c:val>
          <c:extLst>
            <c:ext xmlns:c16="http://schemas.microsoft.com/office/drawing/2014/chart" uri="{C3380CC4-5D6E-409C-BE32-E72D297353CC}">
              <c16:uniqueId val="{00000001-AE55-4DF0-AF3C-EC35FA4AEF0F}"/>
            </c:ext>
          </c:extLst>
        </c:ser>
        <c:ser>
          <c:idx val="2"/>
          <c:order val="2"/>
          <c:tx>
            <c:strRef>
              <c:f>'Bilan EES'!$A$6</c:f>
              <c:strCache>
                <c:ptCount val="1"/>
                <c:pt idx="0">
                  <c:v>positif</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'Bilan EES'!$C$2:$AD$2</c15:sqref>
                  </c15:fullRef>
                </c:ext>
              </c:extLst>
              <c:f>('Bilan EES'!$C$2:$H$2,'Bilan EES'!$U$2,'Bilan EES'!$W$2,'Bilan EES'!$Y$2,'Bilan EES'!$AA$2,'Bilan EES'!$AC$2)</c:f>
              <c:strCache>
                <c:ptCount val="11"/>
                <c:pt idx="0">
                  <c:v>Proportionnalité par rapport aux enjeux</c:v>
                </c:pt>
                <c:pt idx="2">
                  <c:v>Opérationnalité</c:v>
                </c:pt>
                <c:pt idx="4">
                  <c:v>Budget</c:v>
                </c:pt>
                <c:pt idx="6">
                  <c:v>Milieu physique</c:v>
                </c:pt>
                <c:pt idx="7">
                  <c:v>Milieu Naturel</c:v>
                </c:pt>
                <c:pt idx="8">
                  <c:v>Paysage</c:v>
                </c:pt>
                <c:pt idx="9">
                  <c:v>Milieu humain / cadre de vie et santé</c:v>
                </c:pt>
                <c:pt idx="10">
                  <c:v>Milieu humain / emplois</c:v>
                </c:pt>
              </c:strCache>
            </c:strRef>
          </c:cat>
          <c:val>
            <c:numRef>
              <c:extLst>
                <c:ext xmlns:c15="http://schemas.microsoft.com/office/drawing/2012/chart" uri="{02D57815-91ED-43cb-92C2-25804820EDAC}">
                  <c15:fullRef>
                    <c15:sqref>'Bilan EES'!$C$6:$AD$6</c15:sqref>
                  </c15:fullRef>
                </c:ext>
              </c:extLst>
              <c:f>('Bilan EES'!$C$6:$H$6,'Bilan EES'!$U$6,'Bilan EES'!$W$6,'Bilan EES'!$Y$6,'Bilan EES'!$AA$6,'Bilan EES'!$AC$6)</c:f>
              <c:numCache>
                <c:formatCode>0%</c:formatCode>
                <c:ptCount val="11"/>
                <c:pt idx="0" formatCode="General">
                  <c:v>22</c:v>
                </c:pt>
                <c:pt idx="1">
                  <c:v>0.2</c:v>
                </c:pt>
                <c:pt idx="2" formatCode="General">
                  <c:v>14</c:v>
                </c:pt>
                <c:pt idx="3">
                  <c:v>0.12727272727272726</c:v>
                </c:pt>
                <c:pt idx="4" formatCode="General">
                  <c:v>12</c:v>
                </c:pt>
                <c:pt idx="5">
                  <c:v>0.10909090909090909</c:v>
                </c:pt>
                <c:pt idx="6" formatCode="General">
                  <c:v>33</c:v>
                </c:pt>
                <c:pt idx="7" formatCode="General">
                  <c:v>11</c:v>
                </c:pt>
                <c:pt idx="8" formatCode="General">
                  <c:v>7</c:v>
                </c:pt>
                <c:pt idx="9" formatCode="General">
                  <c:v>16</c:v>
                </c:pt>
                <c:pt idx="10" formatCode="General">
                  <c:v>17</c:v>
                </c:pt>
              </c:numCache>
            </c:numRef>
          </c:val>
          <c:extLst>
            <c:ext xmlns:c16="http://schemas.microsoft.com/office/drawing/2014/chart" uri="{C3380CC4-5D6E-409C-BE32-E72D297353CC}">
              <c16:uniqueId val="{00000002-AE55-4DF0-AF3C-EC35FA4AEF0F}"/>
            </c:ext>
          </c:extLst>
        </c:ser>
        <c:ser>
          <c:idx val="3"/>
          <c:order val="3"/>
          <c:tx>
            <c:strRef>
              <c:f>'Bilan EES'!$A$7</c:f>
              <c:strCache>
                <c:ptCount val="1"/>
                <c:pt idx="0">
                  <c:v>très positif</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'Bilan EES'!$C$2:$AD$2</c15:sqref>
                  </c15:fullRef>
                </c:ext>
              </c:extLst>
              <c:f>('Bilan EES'!$C$2:$H$2,'Bilan EES'!$U$2,'Bilan EES'!$W$2,'Bilan EES'!$Y$2,'Bilan EES'!$AA$2,'Bilan EES'!$AC$2)</c:f>
              <c:strCache>
                <c:ptCount val="11"/>
                <c:pt idx="0">
                  <c:v>Proportionnalité par rapport aux enjeux</c:v>
                </c:pt>
                <c:pt idx="2">
                  <c:v>Opérationnalité</c:v>
                </c:pt>
                <c:pt idx="4">
                  <c:v>Budget</c:v>
                </c:pt>
                <c:pt idx="6">
                  <c:v>Milieu physique</c:v>
                </c:pt>
                <c:pt idx="7">
                  <c:v>Milieu Naturel</c:v>
                </c:pt>
                <c:pt idx="8">
                  <c:v>Paysage</c:v>
                </c:pt>
                <c:pt idx="9">
                  <c:v>Milieu humain / cadre de vie et santé</c:v>
                </c:pt>
                <c:pt idx="10">
                  <c:v>Milieu humain / emplois</c:v>
                </c:pt>
              </c:strCache>
            </c:strRef>
          </c:cat>
          <c:val>
            <c:numRef>
              <c:extLst>
                <c:ext xmlns:c15="http://schemas.microsoft.com/office/drawing/2012/chart" uri="{02D57815-91ED-43cb-92C2-25804820EDAC}">
                  <c15:fullRef>
                    <c15:sqref>'Bilan EES'!$C$7:$AD$7</c15:sqref>
                  </c15:fullRef>
                </c:ext>
              </c:extLst>
              <c:f>('Bilan EES'!$C$7:$H$7,'Bilan EES'!$U$7,'Bilan EES'!$W$7,'Bilan EES'!$Y$7,'Bilan EES'!$AA$7,'Bilan EES'!$AC$7)</c:f>
              <c:numCache>
                <c:formatCode>0%</c:formatCode>
                <c:ptCount val="11"/>
                <c:pt idx="0" formatCode="General">
                  <c:v>87</c:v>
                </c:pt>
                <c:pt idx="1">
                  <c:v>0.79090909090909089</c:v>
                </c:pt>
                <c:pt idx="2" formatCode="General">
                  <c:v>74</c:v>
                </c:pt>
                <c:pt idx="3">
                  <c:v>0.67272727272727273</c:v>
                </c:pt>
                <c:pt idx="4" formatCode="General">
                  <c:v>77</c:v>
                </c:pt>
                <c:pt idx="5">
                  <c:v>0.7</c:v>
                </c:pt>
                <c:pt idx="6" formatCode="General">
                  <c:v>40</c:v>
                </c:pt>
                <c:pt idx="7" formatCode="General">
                  <c:v>19</c:v>
                </c:pt>
                <c:pt idx="8" formatCode="General">
                  <c:v>22</c:v>
                </c:pt>
                <c:pt idx="9" formatCode="General">
                  <c:v>74</c:v>
                </c:pt>
                <c:pt idx="10" formatCode="General">
                  <c:v>86</c:v>
                </c:pt>
              </c:numCache>
            </c:numRef>
          </c:val>
          <c:extLst>
            <c:ext xmlns:c16="http://schemas.microsoft.com/office/drawing/2014/chart" uri="{C3380CC4-5D6E-409C-BE32-E72D297353CC}">
              <c16:uniqueId val="{00000003-AE55-4DF0-AF3C-EC35FA4AEF0F}"/>
            </c:ext>
          </c:extLst>
        </c:ser>
        <c:dLbls>
          <c:showLegendKey val="0"/>
          <c:showVal val="0"/>
          <c:showCatName val="0"/>
          <c:showSerName val="0"/>
          <c:showPercent val="0"/>
          <c:showBubbleSize val="0"/>
        </c:dLbls>
        <c:gapWidth val="75"/>
        <c:overlap val="100"/>
        <c:axId val="671345184"/>
        <c:axId val="671356008"/>
      </c:barChart>
      <c:catAx>
        <c:axId val="671345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1356008"/>
        <c:crosses val="autoZero"/>
        <c:auto val="1"/>
        <c:lblAlgn val="ctr"/>
        <c:lblOffset val="100"/>
        <c:noMultiLvlLbl val="0"/>
      </c:catAx>
      <c:valAx>
        <c:axId val="671356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1345184"/>
        <c:crosses val="autoZero"/>
        <c:crossBetween val="between"/>
      </c:valAx>
      <c:spPr>
        <a:noFill/>
        <a:ln>
          <a:noFill/>
        </a:ln>
        <a:effectLst/>
      </c:spPr>
    </c:plotArea>
    <c:legend>
      <c:legendPos val="b"/>
      <c:layout>
        <c:manualLayout>
          <c:xMode val="edge"/>
          <c:yMode val="edge"/>
          <c:x val="3.0151793525809274E-2"/>
          <c:y val="0.83231074672572614"/>
          <c:w val="0.96469619422572184"/>
          <c:h val="0.1676892532742736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37853</xdr:rowOff>
    </xdr:from>
    <xdr:to>
      <xdr:col>6</xdr:col>
      <xdr:colOff>87086</xdr:colOff>
      <xdr:row>24</xdr:row>
      <xdr:rowOff>114053</xdr:rowOff>
    </xdr:to>
    <xdr:graphicFrame macro="">
      <xdr:nvGraphicFramePr>
        <xdr:cNvPr id="2" name="Graphique 1">
          <a:extLst>
            <a:ext uri="{FF2B5EF4-FFF2-40B4-BE49-F238E27FC236}">
              <a16:creationId xmlns:a16="http://schemas.microsoft.com/office/drawing/2014/main" id="{87CE2C11-B068-4D08-8212-C0904203C7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120361</xdr:colOff>
      <xdr:row>10</xdr:row>
      <xdr:rowOff>51089</xdr:rowOff>
    </xdr:from>
    <xdr:to>
      <xdr:col>12</xdr:col>
      <xdr:colOff>436047</xdr:colOff>
      <xdr:row>24</xdr:row>
      <xdr:rowOff>127289</xdr:rowOff>
    </xdr:to>
    <xdr:graphicFrame macro="">
      <xdr:nvGraphicFramePr>
        <xdr:cNvPr id="3" name="Graphique 2">
          <a:extLst>
            <a:ext uri="{FF2B5EF4-FFF2-40B4-BE49-F238E27FC236}">
              <a16:creationId xmlns:a16="http://schemas.microsoft.com/office/drawing/2014/main" id="{41698EE8-0F29-4D79-AF63-F87538427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466725</xdr:colOff>
      <xdr:row>10</xdr:row>
      <xdr:rowOff>76200</xdr:rowOff>
    </xdr:from>
    <xdr:to>
      <xdr:col>19</xdr:col>
      <xdr:colOff>20411</xdr:colOff>
      <xdr:row>24</xdr:row>
      <xdr:rowOff>152400</xdr:rowOff>
    </xdr:to>
    <xdr:graphicFrame macro="">
      <xdr:nvGraphicFramePr>
        <xdr:cNvPr id="4" name="Graphique 3">
          <a:extLst>
            <a:ext uri="{FF2B5EF4-FFF2-40B4-BE49-F238E27FC236}">
              <a16:creationId xmlns:a16="http://schemas.microsoft.com/office/drawing/2014/main" id="{433B626C-330F-446D-8311-44BE4D4B7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17318</xdr:colOff>
      <xdr:row>28</xdr:row>
      <xdr:rowOff>83127</xdr:rowOff>
    </xdr:from>
    <xdr:to>
      <xdr:col>17</xdr:col>
      <xdr:colOff>68036</xdr:colOff>
      <xdr:row>51</xdr:row>
      <xdr:rowOff>176893</xdr:rowOff>
    </xdr:to>
    <xdr:graphicFrame macro="">
      <xdr:nvGraphicFramePr>
        <xdr:cNvPr id="7" name="Graphique 6">
          <a:extLst>
            <a:ext uri="{FF2B5EF4-FFF2-40B4-BE49-F238E27FC236}">
              <a16:creationId xmlns:a16="http://schemas.microsoft.com/office/drawing/2014/main" id="{ADD7BB17-98D6-443F-B138-BACBE2BAA2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727364</xdr:colOff>
      <xdr:row>19</xdr:row>
      <xdr:rowOff>187036</xdr:rowOff>
    </xdr:from>
    <xdr:to>
      <xdr:col>37</xdr:col>
      <xdr:colOff>623454</xdr:colOff>
      <xdr:row>45</xdr:row>
      <xdr:rowOff>173182</xdr:rowOff>
    </xdr:to>
    <xdr:graphicFrame macro="">
      <xdr:nvGraphicFramePr>
        <xdr:cNvPr id="8" name="Graphique 7">
          <a:extLst>
            <a:ext uri="{FF2B5EF4-FFF2-40B4-BE49-F238E27FC236}">
              <a16:creationId xmlns:a16="http://schemas.microsoft.com/office/drawing/2014/main" id="{483113DF-29B9-4D6E-8BF6-82F1730EA5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38</xdr:col>
      <xdr:colOff>184895</xdr:colOff>
      <xdr:row>8</xdr:row>
      <xdr:rowOff>79560</xdr:rowOff>
    </xdr:from>
    <xdr:to>
      <xdr:col>43</xdr:col>
      <xdr:colOff>610719</xdr:colOff>
      <xdr:row>26</xdr:row>
      <xdr:rowOff>89645</xdr:rowOff>
    </xdr:to>
    <xdr:graphicFrame macro="">
      <xdr:nvGraphicFramePr>
        <xdr:cNvPr id="9" name="Graphique 8">
          <a:extLst>
            <a:ext uri="{FF2B5EF4-FFF2-40B4-BE49-F238E27FC236}">
              <a16:creationId xmlns:a16="http://schemas.microsoft.com/office/drawing/2014/main" id="{2DF11DB4-0383-4A9E-AF80-2C74588B1A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103908</xdr:colOff>
      <xdr:row>26</xdr:row>
      <xdr:rowOff>121227</xdr:rowOff>
    </xdr:from>
    <xdr:to>
      <xdr:col>26</xdr:col>
      <xdr:colOff>154626</xdr:colOff>
      <xdr:row>50</xdr:row>
      <xdr:rowOff>24493</xdr:rowOff>
    </xdr:to>
    <xdr:graphicFrame macro="">
      <xdr:nvGraphicFramePr>
        <xdr:cNvPr id="10" name="Graphique 9">
          <a:extLst>
            <a:ext uri="{FF2B5EF4-FFF2-40B4-BE49-F238E27FC236}">
              <a16:creationId xmlns:a16="http://schemas.microsoft.com/office/drawing/2014/main" id="{536D25F6-E5CE-4675-9E25-DBEE3718DA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155864</xdr:colOff>
      <xdr:row>51</xdr:row>
      <xdr:rowOff>138546</xdr:rowOff>
    </xdr:from>
    <xdr:to>
      <xdr:col>26</xdr:col>
      <xdr:colOff>206582</xdr:colOff>
      <xdr:row>75</xdr:row>
      <xdr:rowOff>41812</xdr:rowOff>
    </xdr:to>
    <xdr:graphicFrame macro="">
      <xdr:nvGraphicFramePr>
        <xdr:cNvPr id="11" name="Graphique 10">
          <a:extLst>
            <a:ext uri="{FF2B5EF4-FFF2-40B4-BE49-F238E27FC236}">
              <a16:creationId xmlns:a16="http://schemas.microsoft.com/office/drawing/2014/main" id="{A08BA5A7-AC4C-45AE-9785-074AA56FB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0</xdr:colOff>
      <xdr:row>1</xdr:row>
      <xdr:rowOff>13607</xdr:rowOff>
    </xdr:to>
    <xdr:cxnSp macro="">
      <xdr:nvCxnSpPr>
        <xdr:cNvPr id="2" name="Connecteur droit 1">
          <a:extLst>
            <a:ext uri="{FF2B5EF4-FFF2-40B4-BE49-F238E27FC236}">
              <a16:creationId xmlns:a16="http://schemas.microsoft.com/office/drawing/2014/main" id="{E44EEF88-8033-4A49-9B59-7204A9EE2D8B}"/>
            </a:ext>
          </a:extLst>
        </xdr:cNvPr>
        <xdr:cNvCxnSpPr/>
      </xdr:nvCxnSpPr>
      <xdr:spPr>
        <a:xfrm>
          <a:off x="0" y="9525"/>
          <a:ext cx="1766455" cy="13202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0</xdr:colOff>
      <xdr:row>1</xdr:row>
      <xdr:rowOff>13607</xdr:rowOff>
    </xdr:to>
    <xdr:cxnSp macro="">
      <xdr:nvCxnSpPr>
        <xdr:cNvPr id="2" name="Connecteur droit 1">
          <a:extLst>
            <a:ext uri="{FF2B5EF4-FFF2-40B4-BE49-F238E27FC236}">
              <a16:creationId xmlns:a16="http://schemas.microsoft.com/office/drawing/2014/main" id="{C7DE4C57-A106-4622-ADCB-6690AFA838B5}"/>
            </a:ext>
          </a:extLst>
        </xdr:cNvPr>
        <xdr:cNvCxnSpPr/>
      </xdr:nvCxnSpPr>
      <xdr:spPr>
        <a:xfrm>
          <a:off x="0" y="9525"/>
          <a:ext cx="1323975" cy="5565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xdr:row>
      <xdr:rowOff>9525</xdr:rowOff>
    </xdr:from>
    <xdr:to>
      <xdr:col>1</xdr:col>
      <xdr:colOff>0</xdr:colOff>
      <xdr:row>8</xdr:row>
      <xdr:rowOff>13607</xdr:rowOff>
    </xdr:to>
    <xdr:cxnSp macro="">
      <xdr:nvCxnSpPr>
        <xdr:cNvPr id="3" name="Connecteur droit 2">
          <a:extLst>
            <a:ext uri="{FF2B5EF4-FFF2-40B4-BE49-F238E27FC236}">
              <a16:creationId xmlns:a16="http://schemas.microsoft.com/office/drawing/2014/main" id="{E7D9272B-0A08-485C-B3CB-AD943EA0644D}"/>
            </a:ext>
          </a:extLst>
        </xdr:cNvPr>
        <xdr:cNvCxnSpPr/>
      </xdr:nvCxnSpPr>
      <xdr:spPr>
        <a:xfrm>
          <a:off x="0" y="9525"/>
          <a:ext cx="1333500" cy="5755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37"/>
  <sheetViews>
    <sheetView tabSelected="1" zoomScale="30" zoomScaleNormal="30" workbookViewId="0">
      <selection activeCell="J116" sqref="J116"/>
    </sheetView>
  </sheetViews>
  <sheetFormatPr baseColWidth="10" defaultRowHeight="14.4" outlineLevelCol="1" x14ac:dyDescent="0.3"/>
  <cols>
    <col min="1" max="1" width="46" customWidth="1"/>
    <col min="2" max="2" width="33.5546875" customWidth="1"/>
    <col min="3" max="3" width="36.33203125" customWidth="1"/>
    <col min="4" max="4" width="9.88671875" customWidth="1"/>
    <col min="5" max="6" width="21.6640625" style="186" hidden="1" customWidth="1"/>
    <col min="7" max="7" width="37.6640625" customWidth="1"/>
    <col min="8" max="8" width="26.33203125" customWidth="1"/>
    <col min="9" max="9" width="58.33203125" style="204" customWidth="1"/>
    <col min="10" max="10" width="98.5546875" style="204" customWidth="1"/>
    <col min="11" max="11" width="93.6640625" hidden="1" customWidth="1" outlineLevel="1"/>
    <col min="12" max="12" width="92.88671875" hidden="1" customWidth="1" outlineLevel="1"/>
    <col min="13" max="13" width="64.88671875" hidden="1" customWidth="1" outlineLevel="1"/>
    <col min="14" max="14" width="129" hidden="1" customWidth="1" outlineLevel="1"/>
    <col min="15" max="15" width="74.6640625" hidden="1" customWidth="1" outlineLevel="1"/>
    <col min="16" max="16" width="236.6640625" hidden="1" customWidth="1" outlineLevel="1"/>
    <col min="17" max="17" width="151.5546875" hidden="1" customWidth="1" outlineLevel="1"/>
    <col min="18" max="18" width="192.88671875" hidden="1" customWidth="1" outlineLevel="1"/>
    <col min="19" max="19" width="11.44140625" customWidth="1" collapsed="1"/>
    <col min="20" max="20" width="17.109375" style="204" customWidth="1"/>
    <col min="21" max="21" width="11.44140625" customWidth="1"/>
    <col min="22" max="22" width="11.44140625" style="204" customWidth="1"/>
    <col min="23" max="23" width="11.44140625" customWidth="1"/>
    <col min="24" max="24" width="11.44140625" style="204" customWidth="1"/>
    <col min="25" max="25" width="5.5546875" customWidth="1"/>
    <col min="26" max="26" width="5.33203125" customWidth="1"/>
    <col min="27" max="27" width="15.6640625" style="204" customWidth="1"/>
    <col min="28" max="28" width="4.44140625" customWidth="1"/>
    <col min="29" max="29" width="5.109375" customWidth="1"/>
    <col min="30" max="30" width="15.88671875" style="204" customWidth="1"/>
    <col min="31" max="31" width="5.109375" customWidth="1"/>
    <col min="32" max="32" width="5.33203125" customWidth="1"/>
    <col min="33" max="33" width="14.109375" style="204" customWidth="1"/>
    <col min="34" max="34" width="6" customWidth="1"/>
    <col min="35" max="35" width="5" customWidth="1"/>
    <col min="36" max="36" width="15.88671875" style="204" customWidth="1"/>
    <col min="37" max="37" width="5.88671875" customWidth="1"/>
    <col min="38" max="38" width="6" customWidth="1"/>
    <col min="39" max="39" width="11.5546875" style="204" customWidth="1"/>
    <col min="40" max="40" width="6" customWidth="1"/>
    <col min="41" max="41" width="6.33203125" customWidth="1"/>
    <col min="42" max="42" width="13" style="204" customWidth="1"/>
    <col min="43" max="43" width="5.44140625" customWidth="1"/>
    <col min="44" max="44" width="7.109375" customWidth="1"/>
    <col min="45" max="45" width="19.6640625" style="204" customWidth="1"/>
    <col min="46" max="46" width="5.109375" customWidth="1"/>
    <col min="47" max="47" width="6.33203125" customWidth="1"/>
    <col min="48" max="48" width="18" style="204" customWidth="1"/>
    <col min="49" max="49" width="5.6640625" customWidth="1"/>
    <col min="50" max="50" width="5.109375" customWidth="1"/>
    <col min="51" max="51" width="16.6640625" style="204" customWidth="1"/>
    <col min="52" max="52" width="5.6640625" customWidth="1"/>
    <col min="53" max="53" width="6" customWidth="1"/>
    <col min="54" max="54" width="20.33203125" style="204" customWidth="1"/>
    <col min="55" max="55" width="6" customWidth="1"/>
    <col min="56" max="56" width="5.44140625" customWidth="1"/>
    <col min="57" max="57" width="19" style="204" customWidth="1"/>
    <col min="59" max="59" width="16.5546875" style="204" customWidth="1"/>
    <col min="61" max="61" width="19.6640625" customWidth="1"/>
  </cols>
  <sheetData>
    <row r="1" spans="1:62" s="162" customFormat="1" ht="18.75" customHeight="1" x14ac:dyDescent="0.3">
      <c r="A1" s="355" t="s">
        <v>280</v>
      </c>
      <c r="B1" s="363" t="s">
        <v>260</v>
      </c>
      <c r="C1" s="361" t="s">
        <v>274</v>
      </c>
      <c r="D1" s="353" t="s">
        <v>1653</v>
      </c>
      <c r="E1" s="359" t="s">
        <v>940</v>
      </c>
      <c r="F1" s="359" t="s">
        <v>955</v>
      </c>
      <c r="G1" s="353" t="s">
        <v>259</v>
      </c>
      <c r="H1" s="353" t="s">
        <v>261</v>
      </c>
      <c r="I1" s="353" t="s">
        <v>269</v>
      </c>
      <c r="J1" s="353" t="s">
        <v>275</v>
      </c>
      <c r="K1" s="353" t="s">
        <v>270</v>
      </c>
      <c r="L1" s="353" t="s">
        <v>276</v>
      </c>
      <c r="M1" s="353" t="s">
        <v>271</v>
      </c>
      <c r="N1" s="353" t="s">
        <v>277</v>
      </c>
      <c r="O1" s="353" t="s">
        <v>272</v>
      </c>
      <c r="P1" s="353" t="s">
        <v>273</v>
      </c>
      <c r="Q1" s="353" t="s">
        <v>278</v>
      </c>
      <c r="R1" s="365" t="s">
        <v>262</v>
      </c>
      <c r="S1" s="370" t="s">
        <v>1177</v>
      </c>
      <c r="T1" s="370"/>
      <c r="U1" s="370"/>
      <c r="V1" s="370"/>
      <c r="W1" s="370"/>
      <c r="X1" s="370"/>
      <c r="Y1" s="357" t="s">
        <v>1178</v>
      </c>
      <c r="Z1" s="357"/>
      <c r="AA1" s="357"/>
      <c r="AB1" s="357"/>
      <c r="AC1" s="357"/>
      <c r="AD1" s="357"/>
      <c r="AE1" s="357"/>
      <c r="AF1" s="357"/>
      <c r="AG1" s="357"/>
      <c r="AH1" s="357"/>
      <c r="AI1" s="357"/>
      <c r="AJ1" s="357"/>
      <c r="AK1" s="357"/>
      <c r="AL1" s="357"/>
      <c r="AM1" s="357"/>
      <c r="AN1" s="357"/>
      <c r="AO1" s="357"/>
      <c r="AP1" s="357"/>
      <c r="AQ1" s="371" t="s">
        <v>1179</v>
      </c>
      <c r="AR1" s="371"/>
      <c r="AS1" s="371"/>
      <c r="AT1" s="371"/>
      <c r="AU1" s="371"/>
      <c r="AV1" s="371"/>
      <c r="AW1" s="371"/>
      <c r="AX1" s="371"/>
      <c r="AY1" s="371"/>
      <c r="AZ1" s="371"/>
      <c r="BA1" s="371"/>
      <c r="BB1" s="371"/>
      <c r="BC1" s="371"/>
      <c r="BD1" s="371"/>
      <c r="BE1" s="371"/>
      <c r="BF1" s="372" t="s">
        <v>259</v>
      </c>
      <c r="BG1" s="372"/>
      <c r="BH1" s="210" t="s">
        <v>1180</v>
      </c>
      <c r="BI1" s="358" t="s">
        <v>1296</v>
      </c>
      <c r="BJ1" s="1" t="s">
        <v>1181</v>
      </c>
    </row>
    <row r="2" spans="1:62" ht="63" customHeight="1" x14ac:dyDescent="0.3">
      <c r="A2" s="356"/>
      <c r="B2" s="364"/>
      <c r="C2" s="362"/>
      <c r="D2" s="354"/>
      <c r="E2" s="360"/>
      <c r="F2" s="360"/>
      <c r="G2" s="354"/>
      <c r="H2" s="354"/>
      <c r="I2" s="354"/>
      <c r="J2" s="354"/>
      <c r="K2" s="354"/>
      <c r="L2" s="354"/>
      <c r="M2" s="354"/>
      <c r="N2" s="354"/>
      <c r="O2" s="354"/>
      <c r="P2" s="354"/>
      <c r="Q2" s="354"/>
      <c r="R2" s="366"/>
      <c r="S2" s="373" t="s">
        <v>1182</v>
      </c>
      <c r="T2" s="373"/>
      <c r="U2" s="373" t="s">
        <v>1183</v>
      </c>
      <c r="V2" s="373"/>
      <c r="W2" s="373" t="s">
        <v>1184</v>
      </c>
      <c r="X2" s="373"/>
      <c r="Y2" s="374" t="s">
        <v>1185</v>
      </c>
      <c r="Z2" s="374"/>
      <c r="AA2" s="374"/>
      <c r="AB2" s="374" t="s">
        <v>1186</v>
      </c>
      <c r="AC2" s="374"/>
      <c r="AD2" s="374"/>
      <c r="AE2" s="374" t="s">
        <v>1187</v>
      </c>
      <c r="AF2" s="374"/>
      <c r="AG2" s="374"/>
      <c r="AH2" s="374" t="s">
        <v>1188</v>
      </c>
      <c r="AI2" s="374"/>
      <c r="AJ2" s="374"/>
      <c r="AK2" s="374" t="s">
        <v>1189</v>
      </c>
      <c r="AL2" s="374"/>
      <c r="AM2" s="374"/>
      <c r="AN2" s="374" t="s">
        <v>1190</v>
      </c>
      <c r="AO2" s="374"/>
      <c r="AP2" s="374"/>
      <c r="AQ2" s="352" t="s">
        <v>1191</v>
      </c>
      <c r="AR2" s="352"/>
      <c r="AS2" s="352"/>
      <c r="AT2" s="352" t="s">
        <v>1192</v>
      </c>
      <c r="AU2" s="352"/>
      <c r="AV2" s="352"/>
      <c r="AW2" s="352" t="s">
        <v>1193</v>
      </c>
      <c r="AX2" s="352"/>
      <c r="AY2" s="352"/>
      <c r="AZ2" s="352" t="s">
        <v>1194</v>
      </c>
      <c r="BA2" s="352"/>
      <c r="BB2" s="352"/>
      <c r="BC2" s="352" t="s">
        <v>1195</v>
      </c>
      <c r="BD2" s="352"/>
      <c r="BE2" s="352"/>
      <c r="BF2" s="215" t="s">
        <v>1196</v>
      </c>
      <c r="BG2" s="268" t="s">
        <v>1197</v>
      </c>
      <c r="BH2" s="210"/>
      <c r="BI2" s="358"/>
      <c r="BJ2" s="162"/>
    </row>
    <row r="3" spans="1:62" ht="104.25" customHeight="1" x14ac:dyDescent="0.3">
      <c r="A3" s="95" t="s">
        <v>282</v>
      </c>
      <c r="B3" s="79" t="s">
        <v>80</v>
      </c>
      <c r="C3" s="83" t="s">
        <v>281</v>
      </c>
      <c r="D3" s="105">
        <v>1</v>
      </c>
      <c r="E3" s="185"/>
      <c r="F3" s="185"/>
      <c r="G3" s="88" t="s">
        <v>476</v>
      </c>
      <c r="H3" s="88" t="s">
        <v>279</v>
      </c>
      <c r="I3" s="115" t="s">
        <v>477</v>
      </c>
      <c r="J3" s="115" t="s">
        <v>478</v>
      </c>
      <c r="K3" s="145" t="s">
        <v>479</v>
      </c>
      <c r="L3" s="145" t="s">
        <v>480</v>
      </c>
      <c r="M3" s="145" t="s">
        <v>481</v>
      </c>
      <c r="N3" s="145" t="s">
        <v>482</v>
      </c>
      <c r="O3" s="145" t="s">
        <v>483</v>
      </c>
      <c r="P3" s="145" t="s">
        <v>484</v>
      </c>
      <c r="Q3" s="145" t="s">
        <v>485</v>
      </c>
      <c r="R3" s="146"/>
      <c r="S3" s="211">
        <v>1</v>
      </c>
      <c r="T3" s="227" t="s">
        <v>1207</v>
      </c>
      <c r="U3" s="211">
        <v>2</v>
      </c>
      <c r="V3" s="227"/>
      <c r="W3" s="211">
        <v>2</v>
      </c>
      <c r="X3" s="227" t="s">
        <v>1206</v>
      </c>
      <c r="Y3" s="211">
        <v>1</v>
      </c>
      <c r="Z3" s="211" t="s">
        <v>1199</v>
      </c>
      <c r="AA3" s="227" t="s">
        <v>1209</v>
      </c>
      <c r="AB3" s="211">
        <v>1</v>
      </c>
      <c r="AC3" s="211" t="s">
        <v>1199</v>
      </c>
      <c r="AD3" s="227" t="s">
        <v>1208</v>
      </c>
      <c r="AE3" s="211">
        <v>0</v>
      </c>
      <c r="AF3" s="211" t="s">
        <v>1199</v>
      </c>
      <c r="AG3" s="227" t="s">
        <v>1201</v>
      </c>
      <c r="AH3" s="211">
        <v>1</v>
      </c>
      <c r="AI3" s="211" t="s">
        <v>1199</v>
      </c>
      <c r="AJ3" s="227" t="s">
        <v>1202</v>
      </c>
      <c r="AK3" s="211">
        <v>0</v>
      </c>
      <c r="AL3" s="211" t="s">
        <v>1199</v>
      </c>
      <c r="AM3" s="227" t="s">
        <v>1218</v>
      </c>
      <c r="AN3" s="211">
        <v>-1</v>
      </c>
      <c r="AO3" s="211" t="s">
        <v>1199</v>
      </c>
      <c r="AP3" s="227" t="s">
        <v>1210</v>
      </c>
      <c r="AQ3" s="211">
        <v>1</v>
      </c>
      <c r="AR3" s="211" t="s">
        <v>1199</v>
      </c>
      <c r="AS3" s="227" t="s">
        <v>1212</v>
      </c>
      <c r="AT3" s="211">
        <v>-1</v>
      </c>
      <c r="AU3" s="211" t="s">
        <v>1199</v>
      </c>
      <c r="AV3" s="227" t="s">
        <v>1211</v>
      </c>
      <c r="AW3" s="211">
        <v>1</v>
      </c>
      <c r="AX3" s="211" t="s">
        <v>1199</v>
      </c>
      <c r="AY3" s="227"/>
      <c r="AZ3" s="211">
        <v>1</v>
      </c>
      <c r="BA3" s="211" t="s">
        <v>1199</v>
      </c>
      <c r="BB3" s="227" t="s">
        <v>1222</v>
      </c>
      <c r="BC3" s="211">
        <v>1</v>
      </c>
      <c r="BD3" s="211" t="s">
        <v>1199</v>
      </c>
      <c r="BE3" s="227" t="s">
        <v>1213</v>
      </c>
      <c r="BF3" s="212"/>
      <c r="BG3" s="218" t="s">
        <v>1287</v>
      </c>
      <c r="BH3" s="213"/>
      <c r="BI3" s="214">
        <f>S3+U3+W3+Y3+AB3+AE3+AH3+AK3+AN3+AQ3+AT3+AW3+AZ3+BC3</f>
        <v>10</v>
      </c>
      <c r="BJ3" s="209" t="s">
        <v>1224</v>
      </c>
    </row>
    <row r="4" spans="1:62" s="162" customFormat="1" ht="110.25" customHeight="1" x14ac:dyDescent="0.3">
      <c r="A4" s="95" t="s">
        <v>282</v>
      </c>
      <c r="B4" s="79" t="s">
        <v>80</v>
      </c>
      <c r="C4" s="83" t="s">
        <v>281</v>
      </c>
      <c r="D4" s="164">
        <v>2</v>
      </c>
      <c r="E4" s="185"/>
      <c r="F4" s="185"/>
      <c r="G4" s="170" t="s">
        <v>1214</v>
      </c>
      <c r="H4" s="88" t="s">
        <v>486</v>
      </c>
      <c r="I4" s="205" t="s">
        <v>487</v>
      </c>
      <c r="J4" s="115" t="s">
        <v>488</v>
      </c>
      <c r="K4" s="145" t="s">
        <v>489</v>
      </c>
      <c r="L4" s="145" t="s">
        <v>490</v>
      </c>
      <c r="M4" s="145" t="s">
        <v>491</v>
      </c>
      <c r="N4" s="145" t="s">
        <v>327</v>
      </c>
      <c r="O4" s="145" t="s">
        <v>483</v>
      </c>
      <c r="P4" s="145"/>
      <c r="Q4" s="145" t="s">
        <v>1215</v>
      </c>
      <c r="R4" s="146"/>
      <c r="S4" s="211">
        <v>2</v>
      </c>
      <c r="T4" s="227" t="s">
        <v>1198</v>
      </c>
      <c r="U4" s="211">
        <v>1</v>
      </c>
      <c r="V4" s="227" t="s">
        <v>1216</v>
      </c>
      <c r="W4" s="211">
        <v>0</v>
      </c>
      <c r="X4" s="227"/>
      <c r="Y4" s="211">
        <v>1</v>
      </c>
      <c r="Z4" s="211" t="s">
        <v>1199</v>
      </c>
      <c r="AA4" s="227" t="s">
        <v>1217</v>
      </c>
      <c r="AB4" s="211">
        <v>2</v>
      </c>
      <c r="AC4" s="211" t="s">
        <v>1199</v>
      </c>
      <c r="AD4" s="227" t="s">
        <v>1208</v>
      </c>
      <c r="AE4" s="211">
        <v>0</v>
      </c>
      <c r="AF4" s="211" t="s">
        <v>1199</v>
      </c>
      <c r="AG4" s="227" t="s">
        <v>1201</v>
      </c>
      <c r="AH4" s="211">
        <v>1</v>
      </c>
      <c r="AI4" s="211" t="s">
        <v>1199</v>
      </c>
      <c r="AJ4" s="227" t="s">
        <v>1202</v>
      </c>
      <c r="AK4" s="211">
        <v>1</v>
      </c>
      <c r="AL4" s="211" t="s">
        <v>1199</v>
      </c>
      <c r="AM4" s="349" t="s">
        <v>1666</v>
      </c>
      <c r="AN4" s="211">
        <v>1</v>
      </c>
      <c r="AO4" s="211" t="s">
        <v>1200</v>
      </c>
      <c r="AP4" s="227" t="s">
        <v>1219</v>
      </c>
      <c r="AQ4" s="211">
        <v>2</v>
      </c>
      <c r="AR4" s="211" t="s">
        <v>1200</v>
      </c>
      <c r="AS4" s="227" t="s">
        <v>1220</v>
      </c>
      <c r="AT4" s="211">
        <v>0</v>
      </c>
      <c r="AU4" s="211" t="s">
        <v>1199</v>
      </c>
      <c r="AV4" s="227"/>
      <c r="AW4" s="211">
        <v>0</v>
      </c>
      <c r="AX4" s="211" t="s">
        <v>1199</v>
      </c>
      <c r="AY4" s="227"/>
      <c r="AZ4" s="211">
        <v>2</v>
      </c>
      <c r="BA4" s="211" t="s">
        <v>1200</v>
      </c>
      <c r="BB4" s="227" t="s">
        <v>1221</v>
      </c>
      <c r="BC4" s="211">
        <v>1</v>
      </c>
      <c r="BD4" s="211" t="s">
        <v>1199</v>
      </c>
      <c r="BE4" s="227" t="s">
        <v>1223</v>
      </c>
      <c r="BF4" s="212"/>
      <c r="BG4" s="212"/>
      <c r="BI4" s="214">
        <f t="shared" ref="BI4:BI25" si="0">S4+U4+W4+Y4+AB4+AE4+AH4+AK4+AN4+AQ4+AT4+AW4+AZ4+BC4</f>
        <v>14</v>
      </c>
      <c r="BJ4" s="209" t="s">
        <v>1205</v>
      </c>
    </row>
    <row r="5" spans="1:62" s="162" customFormat="1" ht="75.75" customHeight="1" x14ac:dyDescent="0.3">
      <c r="A5" s="95" t="s">
        <v>282</v>
      </c>
      <c r="B5" s="79" t="s">
        <v>80</v>
      </c>
      <c r="C5" s="83" t="s">
        <v>281</v>
      </c>
      <c r="D5" s="164">
        <v>3</v>
      </c>
      <c r="E5" s="185"/>
      <c r="F5" s="185"/>
      <c r="G5" s="88" t="s">
        <v>492</v>
      </c>
      <c r="H5" s="88" t="s">
        <v>493</v>
      </c>
      <c r="I5" s="115" t="s">
        <v>494</v>
      </c>
      <c r="J5" s="120" t="s">
        <v>495</v>
      </c>
      <c r="K5" s="145" t="s">
        <v>496</v>
      </c>
      <c r="L5" s="145" t="s">
        <v>497</v>
      </c>
      <c r="M5" s="145" t="s">
        <v>498</v>
      </c>
      <c r="N5" s="145" t="s">
        <v>499</v>
      </c>
      <c r="O5" s="145"/>
      <c r="P5" s="145" t="s">
        <v>500</v>
      </c>
      <c r="Q5" s="145" t="s">
        <v>501</v>
      </c>
      <c r="R5" s="146"/>
      <c r="S5" s="211">
        <v>2</v>
      </c>
      <c r="T5" s="227" t="s">
        <v>1198</v>
      </c>
      <c r="U5" s="211">
        <v>2</v>
      </c>
      <c r="V5" s="227"/>
      <c r="W5" s="211">
        <v>2</v>
      </c>
      <c r="X5" s="227"/>
      <c r="Y5" s="211">
        <v>1</v>
      </c>
      <c r="Z5" s="211" t="s">
        <v>1199</v>
      </c>
      <c r="AA5" s="227" t="s">
        <v>1225</v>
      </c>
      <c r="AB5" s="211">
        <v>2</v>
      </c>
      <c r="AC5" s="211" t="s">
        <v>1200</v>
      </c>
      <c r="AD5" s="227"/>
      <c r="AE5" s="211">
        <v>0</v>
      </c>
      <c r="AF5" s="211" t="s">
        <v>1200</v>
      </c>
      <c r="AG5" s="227" t="s">
        <v>1226</v>
      </c>
      <c r="AH5" s="211">
        <v>1</v>
      </c>
      <c r="AI5" s="211" t="s">
        <v>1200</v>
      </c>
      <c r="AJ5" s="227" t="s">
        <v>1202</v>
      </c>
      <c r="AK5" s="211">
        <v>1</v>
      </c>
      <c r="AL5" s="211" t="s">
        <v>1199</v>
      </c>
      <c r="AM5" s="349" t="s">
        <v>1666</v>
      </c>
      <c r="AN5" s="211">
        <v>1</v>
      </c>
      <c r="AO5" s="211" t="s">
        <v>1200</v>
      </c>
      <c r="AP5" s="227"/>
      <c r="AQ5" s="211">
        <v>2</v>
      </c>
      <c r="AR5" s="211" t="s">
        <v>1200</v>
      </c>
      <c r="AS5" s="227"/>
      <c r="AT5" s="211">
        <v>0</v>
      </c>
      <c r="AU5" s="211" t="s">
        <v>1200</v>
      </c>
      <c r="AV5" s="227"/>
      <c r="AW5" s="211">
        <v>1</v>
      </c>
      <c r="AX5" s="211" t="s">
        <v>1200</v>
      </c>
      <c r="AY5" s="227"/>
      <c r="AZ5" s="211">
        <v>2</v>
      </c>
      <c r="BA5" s="211" t="s">
        <v>1199</v>
      </c>
      <c r="BB5" s="227" t="s">
        <v>1203</v>
      </c>
      <c r="BC5" s="211">
        <v>1</v>
      </c>
      <c r="BD5" s="211" t="s">
        <v>1199</v>
      </c>
      <c r="BE5" s="227" t="s">
        <v>1204</v>
      </c>
      <c r="BF5" s="212"/>
      <c r="BG5" s="212"/>
      <c r="BI5" s="214">
        <f t="shared" si="0"/>
        <v>18</v>
      </c>
      <c r="BJ5" s="209" t="s">
        <v>1205</v>
      </c>
    </row>
    <row r="6" spans="1:62" s="162" customFormat="1" ht="93.75" customHeight="1" x14ac:dyDescent="0.3">
      <c r="A6" s="95" t="s">
        <v>282</v>
      </c>
      <c r="B6" s="79" t="s">
        <v>80</v>
      </c>
      <c r="C6" s="83" t="s">
        <v>281</v>
      </c>
      <c r="D6" s="164">
        <v>4</v>
      </c>
      <c r="E6" s="185"/>
      <c r="F6" s="185"/>
      <c r="G6" s="88" t="s">
        <v>502</v>
      </c>
      <c r="H6" s="88" t="s">
        <v>503</v>
      </c>
      <c r="I6" s="115" t="s">
        <v>504</v>
      </c>
      <c r="J6" s="120" t="s">
        <v>505</v>
      </c>
      <c r="K6" s="145" t="s">
        <v>506</v>
      </c>
      <c r="L6" s="145" t="s">
        <v>507</v>
      </c>
      <c r="M6" s="145" t="s">
        <v>508</v>
      </c>
      <c r="N6" s="145" t="s">
        <v>509</v>
      </c>
      <c r="O6" s="145" t="s">
        <v>510</v>
      </c>
      <c r="P6" s="145" t="s">
        <v>511</v>
      </c>
      <c r="Q6" s="145" t="s">
        <v>512</v>
      </c>
      <c r="R6" s="146" t="s">
        <v>513</v>
      </c>
      <c r="S6" s="211">
        <v>2</v>
      </c>
      <c r="T6" s="227" t="s">
        <v>1227</v>
      </c>
      <c r="U6" s="211">
        <v>2</v>
      </c>
      <c r="V6" s="227"/>
      <c r="W6" s="211">
        <v>2</v>
      </c>
      <c r="X6" s="227"/>
      <c r="Y6" s="211">
        <v>0</v>
      </c>
      <c r="Z6" s="211" t="s">
        <v>1199</v>
      </c>
      <c r="AA6" s="227"/>
      <c r="AB6" s="211">
        <v>1</v>
      </c>
      <c r="AC6" s="211" t="s">
        <v>1199</v>
      </c>
      <c r="AD6" s="227" t="s">
        <v>1228</v>
      </c>
      <c r="AE6" s="211">
        <v>1</v>
      </c>
      <c r="AF6" s="211" t="s">
        <v>1200</v>
      </c>
      <c r="AG6" s="227" t="s">
        <v>1229</v>
      </c>
      <c r="AH6" s="211">
        <v>2</v>
      </c>
      <c r="AI6" s="211" t="s">
        <v>1200</v>
      </c>
      <c r="AJ6" s="227" t="s">
        <v>1230</v>
      </c>
      <c r="AK6" s="211">
        <v>0</v>
      </c>
      <c r="AL6" s="211" t="s">
        <v>1199</v>
      </c>
      <c r="AM6" s="227"/>
      <c r="AN6" s="211">
        <v>1</v>
      </c>
      <c r="AO6" s="211" t="s">
        <v>1200</v>
      </c>
      <c r="AP6" s="227" t="s">
        <v>1231</v>
      </c>
      <c r="AQ6" s="211">
        <v>2</v>
      </c>
      <c r="AR6" s="211" t="s">
        <v>1200</v>
      </c>
      <c r="AS6" s="227" t="s">
        <v>1232</v>
      </c>
      <c r="AT6" s="211">
        <v>2</v>
      </c>
      <c r="AU6" s="211" t="s">
        <v>1200</v>
      </c>
      <c r="AV6" s="227" t="s">
        <v>1233</v>
      </c>
      <c r="AW6" s="211">
        <v>2</v>
      </c>
      <c r="AX6" s="211" t="s">
        <v>1200</v>
      </c>
      <c r="AY6" s="227" t="s">
        <v>1234</v>
      </c>
      <c r="AZ6" s="211">
        <v>1</v>
      </c>
      <c r="BA6" s="211" t="s">
        <v>1199</v>
      </c>
      <c r="BB6" s="227"/>
      <c r="BC6" s="211">
        <v>1</v>
      </c>
      <c r="BD6" s="211" t="s">
        <v>1199</v>
      </c>
      <c r="BE6" s="227" t="s">
        <v>1235</v>
      </c>
      <c r="BF6" s="212"/>
      <c r="BG6" s="212"/>
      <c r="BH6" s="213"/>
      <c r="BI6" s="214">
        <f t="shared" si="0"/>
        <v>19</v>
      </c>
      <c r="BJ6" s="209" t="s">
        <v>1205</v>
      </c>
    </row>
    <row r="7" spans="1:62" s="162" customFormat="1" ht="89.25" customHeight="1" x14ac:dyDescent="0.3">
      <c r="A7" s="95" t="s">
        <v>282</v>
      </c>
      <c r="B7" s="79" t="s">
        <v>80</v>
      </c>
      <c r="C7" s="83" t="s">
        <v>281</v>
      </c>
      <c r="D7" s="164">
        <v>5</v>
      </c>
      <c r="E7" s="185"/>
      <c r="F7" s="185"/>
      <c r="G7" s="88" t="s">
        <v>514</v>
      </c>
      <c r="H7" s="88" t="s">
        <v>526</v>
      </c>
      <c r="I7" s="115"/>
      <c r="J7" s="115" t="s">
        <v>515</v>
      </c>
      <c r="K7" s="145" t="s">
        <v>479</v>
      </c>
      <c r="L7" s="145" t="s">
        <v>507</v>
      </c>
      <c r="M7" s="145"/>
      <c r="N7" s="145"/>
      <c r="O7" s="145"/>
      <c r="P7" s="145"/>
      <c r="Q7" s="145"/>
      <c r="R7" s="146"/>
      <c r="S7" s="211">
        <v>1</v>
      </c>
      <c r="T7" s="227" t="s">
        <v>1207</v>
      </c>
      <c r="U7" s="211">
        <v>0</v>
      </c>
      <c r="V7" s="227"/>
      <c r="W7" s="211">
        <v>0</v>
      </c>
      <c r="X7" s="227"/>
      <c r="Y7" s="211">
        <v>0</v>
      </c>
      <c r="Z7" s="211" t="s">
        <v>1199</v>
      </c>
      <c r="AA7" s="227"/>
      <c r="AB7" s="211">
        <v>1</v>
      </c>
      <c r="AC7" s="211" t="s">
        <v>1199</v>
      </c>
      <c r="AD7" s="227" t="s">
        <v>1236</v>
      </c>
      <c r="AE7" s="211">
        <v>1</v>
      </c>
      <c r="AF7" s="211" t="s">
        <v>1199</v>
      </c>
      <c r="AG7" s="227" t="s">
        <v>1237</v>
      </c>
      <c r="AH7" s="211">
        <v>1</v>
      </c>
      <c r="AI7" s="211" t="s">
        <v>1199</v>
      </c>
      <c r="AJ7" s="227" t="s">
        <v>1238</v>
      </c>
      <c r="AK7" s="211">
        <v>0</v>
      </c>
      <c r="AL7" s="211" t="s">
        <v>1199</v>
      </c>
      <c r="AM7" s="227"/>
      <c r="AN7" s="211">
        <v>1</v>
      </c>
      <c r="AO7" s="211" t="s">
        <v>1199</v>
      </c>
      <c r="AP7" s="227" t="s">
        <v>1239</v>
      </c>
      <c r="AQ7" s="211">
        <v>2</v>
      </c>
      <c r="AR7" s="211" t="s">
        <v>1199</v>
      </c>
      <c r="AS7" s="227" t="s">
        <v>1232</v>
      </c>
      <c r="AT7" s="211">
        <v>1</v>
      </c>
      <c r="AU7" s="211" t="s">
        <v>1200</v>
      </c>
      <c r="AV7" s="227" t="s">
        <v>1233</v>
      </c>
      <c r="AW7" s="211">
        <v>2</v>
      </c>
      <c r="AX7" s="211" t="s">
        <v>1200</v>
      </c>
      <c r="AY7" s="227" t="s">
        <v>1234</v>
      </c>
      <c r="AZ7" s="211">
        <v>1</v>
      </c>
      <c r="BA7" s="211" t="s">
        <v>1199</v>
      </c>
      <c r="BB7" s="227"/>
      <c r="BC7" s="211">
        <v>0</v>
      </c>
      <c r="BD7" s="211" t="s">
        <v>1199</v>
      </c>
      <c r="BE7" s="227"/>
      <c r="BF7" s="212"/>
      <c r="BG7" s="212"/>
      <c r="BI7" s="214">
        <f t="shared" si="0"/>
        <v>11</v>
      </c>
      <c r="BJ7" s="209" t="s">
        <v>1205</v>
      </c>
    </row>
    <row r="8" spans="1:62" ht="113.25" customHeight="1" x14ac:dyDescent="0.3">
      <c r="A8" s="95" t="s">
        <v>282</v>
      </c>
      <c r="B8" s="79" t="s">
        <v>80</v>
      </c>
      <c r="C8" s="83" t="s">
        <v>82</v>
      </c>
      <c r="D8" s="164">
        <v>6</v>
      </c>
      <c r="E8" s="196"/>
      <c r="F8" s="196"/>
      <c r="G8" s="88" t="s">
        <v>1114</v>
      </c>
      <c r="H8" s="88" t="s">
        <v>599</v>
      </c>
      <c r="I8" s="115" t="s">
        <v>1113</v>
      </c>
      <c r="J8" s="115" t="s">
        <v>1115</v>
      </c>
      <c r="K8" s="145" t="s">
        <v>516</v>
      </c>
      <c r="L8" s="145" t="s">
        <v>1116</v>
      </c>
      <c r="M8" s="145" t="s">
        <v>1117</v>
      </c>
      <c r="N8" s="145" t="s">
        <v>517</v>
      </c>
      <c r="O8" s="145" t="s">
        <v>1118</v>
      </c>
      <c r="P8" s="145" t="s">
        <v>511</v>
      </c>
      <c r="Q8" s="145"/>
      <c r="R8" s="146" t="s">
        <v>1119</v>
      </c>
      <c r="S8" s="211">
        <v>2</v>
      </c>
      <c r="T8" s="227"/>
      <c r="U8" s="211">
        <v>2</v>
      </c>
      <c r="V8" s="227" t="s">
        <v>1240</v>
      </c>
      <c r="W8" s="211">
        <v>2</v>
      </c>
      <c r="X8" s="227"/>
      <c r="Y8" s="211">
        <v>1</v>
      </c>
      <c r="Z8" s="211" t="s">
        <v>1199</v>
      </c>
      <c r="AA8" s="227" t="s">
        <v>1225</v>
      </c>
      <c r="AB8" s="211">
        <v>1</v>
      </c>
      <c r="AC8" s="211" t="s">
        <v>1199</v>
      </c>
      <c r="AD8" s="227" t="s">
        <v>1208</v>
      </c>
      <c r="AE8" s="211">
        <v>2</v>
      </c>
      <c r="AF8" s="211" t="s">
        <v>1200</v>
      </c>
      <c r="AG8" s="227" t="s">
        <v>1244</v>
      </c>
      <c r="AH8" s="211">
        <v>1</v>
      </c>
      <c r="AI8" s="211" t="s">
        <v>1199</v>
      </c>
      <c r="AJ8" s="227" t="s">
        <v>1238</v>
      </c>
      <c r="AK8" s="211">
        <v>0</v>
      </c>
      <c r="AL8" s="211" t="s">
        <v>1199</v>
      </c>
      <c r="AM8" s="227"/>
      <c r="AN8" s="211">
        <v>1</v>
      </c>
      <c r="AO8" s="211" t="s">
        <v>1199</v>
      </c>
      <c r="AP8" s="227" t="s">
        <v>1239</v>
      </c>
      <c r="AQ8" s="211">
        <v>1</v>
      </c>
      <c r="AR8" s="211" t="s">
        <v>1199</v>
      </c>
      <c r="AS8" s="227" t="s">
        <v>1241</v>
      </c>
      <c r="AT8" s="211">
        <v>1</v>
      </c>
      <c r="AU8" s="211" t="s">
        <v>1199</v>
      </c>
      <c r="AV8" s="227" t="s">
        <v>1242</v>
      </c>
      <c r="AW8" s="211">
        <v>1</v>
      </c>
      <c r="AX8" s="211" t="s">
        <v>1200</v>
      </c>
      <c r="AY8" s="227" t="s">
        <v>1249</v>
      </c>
      <c r="AZ8" s="211">
        <v>1</v>
      </c>
      <c r="BA8" s="211" t="s">
        <v>1199</v>
      </c>
      <c r="BB8" s="227" t="s">
        <v>1243</v>
      </c>
      <c r="BC8" s="211">
        <v>0</v>
      </c>
      <c r="BD8" s="211" t="s">
        <v>1199</v>
      </c>
      <c r="BE8" s="227"/>
      <c r="BF8" s="212"/>
      <c r="BG8" s="212"/>
      <c r="BH8" s="213"/>
      <c r="BI8" s="214">
        <f t="shared" si="0"/>
        <v>16</v>
      </c>
      <c r="BJ8" s="209" t="s">
        <v>1205</v>
      </c>
    </row>
    <row r="9" spans="1:62" s="162" customFormat="1" ht="76.5" customHeight="1" x14ac:dyDescent="0.3">
      <c r="A9" s="95" t="s">
        <v>282</v>
      </c>
      <c r="B9" s="79" t="s">
        <v>80</v>
      </c>
      <c r="C9" s="83" t="s">
        <v>82</v>
      </c>
      <c r="D9" s="164">
        <v>7</v>
      </c>
      <c r="E9" s="185"/>
      <c r="F9" s="185"/>
      <c r="G9" s="88" t="s">
        <v>518</v>
      </c>
      <c r="H9" s="88" t="s">
        <v>489</v>
      </c>
      <c r="I9" s="115" t="s">
        <v>524</v>
      </c>
      <c r="J9" s="115" t="s">
        <v>523</v>
      </c>
      <c r="K9" s="145" t="s">
        <v>519</v>
      </c>
      <c r="L9" s="145" t="s">
        <v>525</v>
      </c>
      <c r="M9" s="145" t="s">
        <v>520</v>
      </c>
      <c r="N9" s="145" t="s">
        <v>517</v>
      </c>
      <c r="O9" s="145" t="s">
        <v>521</v>
      </c>
      <c r="P9" s="145" t="s">
        <v>522</v>
      </c>
      <c r="Q9" s="145"/>
      <c r="R9" s="146"/>
      <c r="S9" s="211">
        <v>1</v>
      </c>
      <c r="T9" s="227"/>
      <c r="U9" s="211">
        <v>1</v>
      </c>
      <c r="V9" s="227"/>
      <c r="W9" s="211">
        <v>0</v>
      </c>
      <c r="X9" s="227"/>
      <c r="Y9" s="211">
        <v>0</v>
      </c>
      <c r="Z9" s="211" t="s">
        <v>1199</v>
      </c>
      <c r="AA9" s="227"/>
      <c r="AB9" s="211">
        <v>0</v>
      </c>
      <c r="AC9" s="211" t="s">
        <v>1199</v>
      </c>
      <c r="AD9" s="227"/>
      <c r="AE9" s="211">
        <v>1</v>
      </c>
      <c r="AF9" s="211" t="s">
        <v>1199</v>
      </c>
      <c r="AG9" s="227" t="s">
        <v>1245</v>
      </c>
      <c r="AH9" s="211">
        <v>1</v>
      </c>
      <c r="AI9" s="211" t="s">
        <v>1199</v>
      </c>
      <c r="AJ9" s="227" t="s">
        <v>1246</v>
      </c>
      <c r="AK9" s="211">
        <v>1</v>
      </c>
      <c r="AL9" s="211" t="s">
        <v>1199</v>
      </c>
      <c r="AM9" s="227" t="s">
        <v>1247</v>
      </c>
      <c r="AN9" s="211">
        <v>2</v>
      </c>
      <c r="AO9" s="211" t="s">
        <v>1199</v>
      </c>
      <c r="AP9" s="227"/>
      <c r="AQ9" s="211">
        <v>1</v>
      </c>
      <c r="AR9" s="211" t="s">
        <v>1199</v>
      </c>
      <c r="AS9" s="227" t="s">
        <v>1248</v>
      </c>
      <c r="AT9" s="211">
        <v>2</v>
      </c>
      <c r="AU9" s="211" t="s">
        <v>1199</v>
      </c>
      <c r="AV9" s="227" t="s">
        <v>1242</v>
      </c>
      <c r="AW9" s="211">
        <v>2</v>
      </c>
      <c r="AX9" s="211" t="s">
        <v>1200</v>
      </c>
      <c r="AY9" s="227" t="s">
        <v>1249</v>
      </c>
      <c r="AZ9" s="211">
        <v>1</v>
      </c>
      <c r="BA9" s="211" t="s">
        <v>1199</v>
      </c>
      <c r="BB9" s="227"/>
      <c r="BC9" s="211">
        <v>0</v>
      </c>
      <c r="BD9" s="211" t="s">
        <v>1199</v>
      </c>
      <c r="BE9" s="227"/>
      <c r="BF9" s="212"/>
      <c r="BG9" s="212"/>
      <c r="BI9" s="214">
        <f t="shared" si="0"/>
        <v>13</v>
      </c>
      <c r="BJ9" s="209" t="s">
        <v>1250</v>
      </c>
    </row>
    <row r="10" spans="1:62" ht="96.75" customHeight="1" x14ac:dyDescent="0.3">
      <c r="A10" s="95" t="s">
        <v>282</v>
      </c>
      <c r="B10" s="79" t="s">
        <v>80</v>
      </c>
      <c r="C10" s="327" t="s">
        <v>263</v>
      </c>
      <c r="D10" s="164">
        <v>8</v>
      </c>
      <c r="E10" s="185"/>
      <c r="F10" s="185"/>
      <c r="G10" s="172" t="s">
        <v>528</v>
      </c>
      <c r="H10" s="172" t="s">
        <v>445</v>
      </c>
      <c r="I10" s="115" t="s">
        <v>529</v>
      </c>
      <c r="J10" s="115" t="s">
        <v>530</v>
      </c>
      <c r="K10" s="87" t="s">
        <v>353</v>
      </c>
      <c r="L10" s="87" t="s">
        <v>471</v>
      </c>
      <c r="M10" s="87" t="s">
        <v>354</v>
      </c>
      <c r="N10" s="87" t="s">
        <v>473</v>
      </c>
      <c r="O10" s="87" t="s">
        <v>472</v>
      </c>
      <c r="P10" s="87" t="s">
        <v>475</v>
      </c>
      <c r="Q10" s="87"/>
      <c r="R10" s="146" t="s">
        <v>474</v>
      </c>
      <c r="S10" s="211">
        <v>2</v>
      </c>
      <c r="T10" s="227"/>
      <c r="U10" s="211">
        <v>2</v>
      </c>
      <c r="V10" s="227"/>
      <c r="W10" s="211">
        <v>2</v>
      </c>
      <c r="X10" s="227"/>
      <c r="Y10" s="211">
        <v>1</v>
      </c>
      <c r="Z10" s="211" t="s">
        <v>1200</v>
      </c>
      <c r="AA10" s="227" t="s">
        <v>1251</v>
      </c>
      <c r="AB10" s="211">
        <v>0</v>
      </c>
      <c r="AC10" s="211" t="s">
        <v>1200</v>
      </c>
      <c r="AD10" s="227"/>
      <c r="AE10" s="211">
        <v>0</v>
      </c>
      <c r="AF10" s="211" t="s">
        <v>1200</v>
      </c>
      <c r="AG10" s="227"/>
      <c r="AH10" s="211">
        <v>1</v>
      </c>
      <c r="AI10" s="211" t="s">
        <v>1200</v>
      </c>
      <c r="AJ10" s="227" t="s">
        <v>1254</v>
      </c>
      <c r="AK10" s="211">
        <v>1</v>
      </c>
      <c r="AL10" s="211" t="s">
        <v>1200</v>
      </c>
      <c r="AM10" s="227" t="s">
        <v>1252</v>
      </c>
      <c r="AN10" s="211">
        <v>2</v>
      </c>
      <c r="AO10" s="211" t="s">
        <v>1200</v>
      </c>
      <c r="AP10" s="227" t="s">
        <v>1253</v>
      </c>
      <c r="AQ10" s="211">
        <v>1</v>
      </c>
      <c r="AR10" s="211" t="s">
        <v>1200</v>
      </c>
      <c r="AS10" s="227"/>
      <c r="AT10" s="211">
        <v>2</v>
      </c>
      <c r="AU10" s="211" t="s">
        <v>1200</v>
      </c>
      <c r="AV10" s="227" t="s">
        <v>1255</v>
      </c>
      <c r="AW10" s="211">
        <v>1</v>
      </c>
      <c r="AX10" s="211" t="s">
        <v>1200</v>
      </c>
      <c r="AY10" s="227"/>
      <c r="AZ10" s="211">
        <v>1</v>
      </c>
      <c r="BA10" s="211" t="s">
        <v>1200</v>
      </c>
      <c r="BB10" s="227"/>
      <c r="BC10" s="211">
        <v>2</v>
      </c>
      <c r="BD10" s="211" t="s">
        <v>1200</v>
      </c>
      <c r="BE10" s="227" t="s">
        <v>1256</v>
      </c>
      <c r="BF10" s="212"/>
      <c r="BG10" s="212"/>
      <c r="BH10" s="213"/>
      <c r="BI10" s="214">
        <f t="shared" si="0"/>
        <v>18</v>
      </c>
      <c r="BJ10" s="236" t="s">
        <v>1266</v>
      </c>
    </row>
    <row r="11" spans="1:62" s="162" customFormat="1" ht="93.75" customHeight="1" x14ac:dyDescent="0.3">
      <c r="A11" s="95" t="s">
        <v>282</v>
      </c>
      <c r="B11" s="79" t="s">
        <v>80</v>
      </c>
      <c r="C11" s="327" t="s">
        <v>263</v>
      </c>
      <c r="D11" s="164">
        <v>9</v>
      </c>
      <c r="E11" s="196"/>
      <c r="F11" s="187"/>
      <c r="G11" s="88" t="s">
        <v>1120</v>
      </c>
      <c r="H11" s="88" t="s">
        <v>493</v>
      </c>
      <c r="I11" s="115" t="s">
        <v>1121</v>
      </c>
      <c r="J11" s="120" t="s">
        <v>1257</v>
      </c>
      <c r="K11" s="145" t="s">
        <v>531</v>
      </c>
      <c r="L11" s="145" t="s">
        <v>532</v>
      </c>
      <c r="M11" s="145" t="s">
        <v>533</v>
      </c>
      <c r="N11" s="145" t="s">
        <v>473</v>
      </c>
      <c r="O11" s="145"/>
      <c r="P11" s="171" t="s">
        <v>1122</v>
      </c>
      <c r="Q11" s="145" t="s">
        <v>534</v>
      </c>
      <c r="R11" s="146"/>
      <c r="S11" s="211">
        <v>2</v>
      </c>
      <c r="T11" s="227"/>
      <c r="U11" s="211">
        <v>2</v>
      </c>
      <c r="V11" s="227"/>
      <c r="W11" s="211">
        <v>2</v>
      </c>
      <c r="X11" s="227"/>
      <c r="Y11" s="211">
        <v>1</v>
      </c>
      <c r="Z11" s="211" t="s">
        <v>1199</v>
      </c>
      <c r="AA11" s="227" t="s">
        <v>1260</v>
      </c>
      <c r="AB11" s="211">
        <v>0</v>
      </c>
      <c r="AC11" s="211" t="s">
        <v>1200</v>
      </c>
      <c r="AD11" s="227"/>
      <c r="AE11" s="211">
        <v>2</v>
      </c>
      <c r="AF11" s="211" t="s">
        <v>1200</v>
      </c>
      <c r="AG11" s="227"/>
      <c r="AH11" s="211">
        <v>2</v>
      </c>
      <c r="AI11" s="211" t="s">
        <v>1200</v>
      </c>
      <c r="AJ11" s="227" t="s">
        <v>1261</v>
      </c>
      <c r="AK11" s="211">
        <v>1</v>
      </c>
      <c r="AL11" s="211" t="s">
        <v>1199</v>
      </c>
      <c r="AM11" s="227" t="s">
        <v>1252</v>
      </c>
      <c r="AN11" s="211">
        <v>1</v>
      </c>
      <c r="AO11" s="211" t="s">
        <v>1199</v>
      </c>
      <c r="AP11" s="227"/>
      <c r="AQ11" s="211">
        <v>2</v>
      </c>
      <c r="AR11" s="211" t="s">
        <v>1200</v>
      </c>
      <c r="AS11" s="227" t="s">
        <v>1258</v>
      </c>
      <c r="AT11" s="211">
        <v>2</v>
      </c>
      <c r="AU11" s="211" t="s">
        <v>1200</v>
      </c>
      <c r="AV11" s="227" t="s">
        <v>1259</v>
      </c>
      <c r="AW11" s="211">
        <v>2</v>
      </c>
      <c r="AX11" s="211" t="s">
        <v>1200</v>
      </c>
      <c r="AY11" s="227" t="s">
        <v>1262</v>
      </c>
      <c r="AZ11" s="211">
        <v>0</v>
      </c>
      <c r="BA11" s="211" t="s">
        <v>1199</v>
      </c>
      <c r="BB11" s="227"/>
      <c r="BC11" s="211">
        <v>0</v>
      </c>
      <c r="BD11" s="211" t="s">
        <v>1200</v>
      </c>
      <c r="BE11" s="227"/>
      <c r="BF11" s="212"/>
      <c r="BG11" s="212"/>
      <c r="BH11" s="216"/>
      <c r="BI11" s="214">
        <f t="shared" si="0"/>
        <v>19</v>
      </c>
      <c r="BJ11" s="217" t="s">
        <v>1554</v>
      </c>
    </row>
    <row r="12" spans="1:62" s="162" customFormat="1" ht="81.75" customHeight="1" x14ac:dyDescent="0.3">
      <c r="A12" s="95" t="s">
        <v>282</v>
      </c>
      <c r="B12" s="79" t="s">
        <v>80</v>
      </c>
      <c r="C12" s="327" t="s">
        <v>263</v>
      </c>
      <c r="D12" s="164">
        <v>10</v>
      </c>
      <c r="E12" s="185"/>
      <c r="F12" s="185"/>
      <c r="G12" s="88" t="s">
        <v>1127</v>
      </c>
      <c r="H12" s="88" t="s">
        <v>1126</v>
      </c>
      <c r="I12" s="115" t="s">
        <v>1132</v>
      </c>
      <c r="J12" s="120" t="s">
        <v>1133</v>
      </c>
      <c r="K12" s="145" t="s">
        <v>1128</v>
      </c>
      <c r="L12" s="115" t="s">
        <v>1129</v>
      </c>
      <c r="M12" s="145" t="s">
        <v>1130</v>
      </c>
      <c r="N12" s="115" t="s">
        <v>535</v>
      </c>
      <c r="O12" s="145" t="s">
        <v>536</v>
      </c>
      <c r="P12" s="115" t="s">
        <v>537</v>
      </c>
      <c r="Q12" s="115" t="s">
        <v>1134</v>
      </c>
      <c r="R12" s="146" t="s">
        <v>1131</v>
      </c>
      <c r="S12" s="211">
        <v>2</v>
      </c>
      <c r="T12" s="227"/>
      <c r="U12" s="211">
        <v>2</v>
      </c>
      <c r="V12" s="227" t="s">
        <v>1263</v>
      </c>
      <c r="W12" s="211">
        <v>2</v>
      </c>
      <c r="X12" s="227"/>
      <c r="Y12" s="211">
        <v>1</v>
      </c>
      <c r="Z12" s="211" t="s">
        <v>1199</v>
      </c>
      <c r="AA12" s="227"/>
      <c r="AB12" s="211">
        <v>0</v>
      </c>
      <c r="AC12" s="211" t="s">
        <v>1200</v>
      </c>
      <c r="AD12" s="227"/>
      <c r="AE12" s="211">
        <v>0</v>
      </c>
      <c r="AF12" s="211" t="s">
        <v>1200</v>
      </c>
      <c r="AG12" s="227"/>
      <c r="AH12" s="211">
        <v>2</v>
      </c>
      <c r="AI12" s="211" t="s">
        <v>1200</v>
      </c>
      <c r="AJ12" s="227" t="s">
        <v>1261</v>
      </c>
      <c r="AK12" s="211">
        <v>1</v>
      </c>
      <c r="AL12" s="211" t="s">
        <v>1199</v>
      </c>
      <c r="AM12" s="227" t="s">
        <v>1252</v>
      </c>
      <c r="AN12" s="211">
        <v>2</v>
      </c>
      <c r="AO12" s="211" t="s">
        <v>1199</v>
      </c>
      <c r="AP12" s="227" t="s">
        <v>1264</v>
      </c>
      <c r="AQ12" s="211">
        <v>2</v>
      </c>
      <c r="AR12" s="211" t="s">
        <v>1199</v>
      </c>
      <c r="AS12" s="227" t="s">
        <v>1265</v>
      </c>
      <c r="AT12" s="211">
        <v>1</v>
      </c>
      <c r="AU12" s="211" t="s">
        <v>1199</v>
      </c>
      <c r="AV12" s="227"/>
      <c r="AW12" s="211">
        <v>2</v>
      </c>
      <c r="AX12" s="211" t="s">
        <v>1200</v>
      </c>
      <c r="AY12" s="227" t="s">
        <v>1265</v>
      </c>
      <c r="AZ12" s="211">
        <v>0</v>
      </c>
      <c r="BA12" s="211" t="s">
        <v>1199</v>
      </c>
      <c r="BB12" s="227"/>
      <c r="BC12" s="211">
        <v>2</v>
      </c>
      <c r="BD12" s="211" t="s">
        <v>1200</v>
      </c>
      <c r="BE12" s="227" t="s">
        <v>1256</v>
      </c>
      <c r="BF12" s="212"/>
      <c r="BG12" s="212"/>
      <c r="BH12" s="213"/>
      <c r="BI12" s="214">
        <f t="shared" si="0"/>
        <v>19</v>
      </c>
      <c r="BJ12" s="236" t="s">
        <v>1266</v>
      </c>
    </row>
    <row r="13" spans="1:62" s="162" customFormat="1" ht="81.75" customHeight="1" x14ac:dyDescent="0.3">
      <c r="A13" s="95" t="s">
        <v>282</v>
      </c>
      <c r="B13" s="79" t="s">
        <v>80</v>
      </c>
      <c r="C13" s="327" t="s">
        <v>263</v>
      </c>
      <c r="D13" s="164">
        <v>11</v>
      </c>
      <c r="E13" s="185"/>
      <c r="F13" s="185"/>
      <c r="G13" s="88" t="s">
        <v>538</v>
      </c>
      <c r="H13" s="88" t="s">
        <v>279</v>
      </c>
      <c r="I13" s="115" t="s">
        <v>529</v>
      </c>
      <c r="J13" s="115" t="s">
        <v>540</v>
      </c>
      <c r="K13" s="145" t="s">
        <v>539</v>
      </c>
      <c r="L13" s="145" t="s">
        <v>541</v>
      </c>
      <c r="M13" s="145" t="s">
        <v>542</v>
      </c>
      <c r="N13" s="145" t="s">
        <v>380</v>
      </c>
      <c r="O13" s="145" t="s">
        <v>543</v>
      </c>
      <c r="P13" s="145" t="s">
        <v>444</v>
      </c>
      <c r="Q13" s="115" t="s">
        <v>544</v>
      </c>
      <c r="R13" s="146"/>
      <c r="S13" s="211">
        <v>2</v>
      </c>
      <c r="T13" s="227"/>
      <c r="U13" s="211">
        <v>2</v>
      </c>
      <c r="V13" s="227"/>
      <c r="W13" s="211">
        <v>2</v>
      </c>
      <c r="X13" s="227"/>
      <c r="Y13" s="211">
        <v>1</v>
      </c>
      <c r="Z13" s="211" t="s">
        <v>1199</v>
      </c>
      <c r="AA13" s="227"/>
      <c r="AB13" s="211">
        <v>0</v>
      </c>
      <c r="AC13" s="211" t="s">
        <v>1200</v>
      </c>
      <c r="AD13" s="227"/>
      <c r="AE13" s="211">
        <v>0</v>
      </c>
      <c r="AF13" s="211" t="s">
        <v>1200</v>
      </c>
      <c r="AG13" s="227"/>
      <c r="AH13" s="211">
        <v>2</v>
      </c>
      <c r="AI13" s="211" t="s">
        <v>1200</v>
      </c>
      <c r="AJ13" s="227" t="s">
        <v>1261</v>
      </c>
      <c r="AK13" s="211">
        <v>1</v>
      </c>
      <c r="AL13" s="211" t="s">
        <v>1199</v>
      </c>
      <c r="AM13" s="227" t="s">
        <v>1252</v>
      </c>
      <c r="AN13" s="211">
        <v>2</v>
      </c>
      <c r="AO13" s="211" t="s">
        <v>1199</v>
      </c>
      <c r="AP13" s="227" t="s">
        <v>1264</v>
      </c>
      <c r="AQ13" s="211">
        <v>2</v>
      </c>
      <c r="AR13" s="211" t="s">
        <v>1199</v>
      </c>
      <c r="AS13" s="227" t="s">
        <v>1265</v>
      </c>
      <c r="AT13" s="211">
        <v>1</v>
      </c>
      <c r="AU13" s="211" t="s">
        <v>1199</v>
      </c>
      <c r="AV13" s="227"/>
      <c r="AW13" s="211">
        <v>2</v>
      </c>
      <c r="AX13" s="211" t="s">
        <v>1200</v>
      </c>
      <c r="AY13" s="227" t="s">
        <v>1265</v>
      </c>
      <c r="AZ13" s="211">
        <v>0</v>
      </c>
      <c r="BA13" s="211" t="s">
        <v>1199</v>
      </c>
      <c r="BB13" s="227"/>
      <c r="BC13" s="211">
        <v>2</v>
      </c>
      <c r="BD13" s="211" t="s">
        <v>1200</v>
      </c>
      <c r="BE13" s="227" t="s">
        <v>1256</v>
      </c>
      <c r="BF13" s="212"/>
      <c r="BG13" s="212"/>
      <c r="BI13" s="214">
        <f t="shared" si="0"/>
        <v>19</v>
      </c>
      <c r="BJ13" s="239" t="s">
        <v>1266</v>
      </c>
    </row>
    <row r="14" spans="1:62" ht="99.75" customHeight="1" x14ac:dyDescent="0.3">
      <c r="A14" s="95" t="s">
        <v>282</v>
      </c>
      <c r="B14" s="79" t="s">
        <v>80</v>
      </c>
      <c r="C14" s="83" t="s">
        <v>285</v>
      </c>
      <c r="D14" s="164">
        <v>12</v>
      </c>
      <c r="E14" s="185" t="s">
        <v>941</v>
      </c>
      <c r="F14" s="185"/>
      <c r="G14" s="88" t="s">
        <v>393</v>
      </c>
      <c r="H14" s="88" t="s">
        <v>351</v>
      </c>
      <c r="I14" s="115" t="s">
        <v>352</v>
      </c>
      <c r="J14" s="115"/>
      <c r="K14" s="87"/>
      <c r="L14" s="119"/>
      <c r="M14" s="87"/>
      <c r="N14" s="87"/>
      <c r="O14" s="87"/>
      <c r="P14" s="87"/>
      <c r="Q14" s="145"/>
      <c r="R14" s="93"/>
      <c r="S14" s="211">
        <v>1</v>
      </c>
      <c r="T14" s="227"/>
      <c r="U14" s="211">
        <v>0</v>
      </c>
      <c r="V14" s="227"/>
      <c r="W14" s="211">
        <v>0</v>
      </c>
      <c r="X14" s="227"/>
      <c r="Y14" s="211">
        <v>1</v>
      </c>
      <c r="Z14" s="211" t="s">
        <v>1199</v>
      </c>
      <c r="AA14" s="227"/>
      <c r="AB14" s="211">
        <v>0</v>
      </c>
      <c r="AC14" s="211" t="s">
        <v>1200</v>
      </c>
      <c r="AD14" s="227"/>
      <c r="AE14" s="211">
        <v>0</v>
      </c>
      <c r="AF14" s="211" t="s">
        <v>1200</v>
      </c>
      <c r="AG14" s="227"/>
      <c r="AH14" s="211">
        <v>0</v>
      </c>
      <c r="AI14" s="211" t="s">
        <v>1199</v>
      </c>
      <c r="AJ14" s="227"/>
      <c r="AK14" s="211">
        <v>1</v>
      </c>
      <c r="AL14" s="211" t="s">
        <v>1199</v>
      </c>
      <c r="AM14" s="227" t="s">
        <v>1252</v>
      </c>
      <c r="AN14" s="211">
        <v>1</v>
      </c>
      <c r="AO14" s="211" t="s">
        <v>1199</v>
      </c>
      <c r="AP14" s="227" t="s">
        <v>1267</v>
      </c>
      <c r="AQ14" s="211">
        <v>1</v>
      </c>
      <c r="AR14" s="211" t="s">
        <v>1199</v>
      </c>
      <c r="AS14" s="227"/>
      <c r="AT14" s="211">
        <v>1</v>
      </c>
      <c r="AU14" s="211" t="s">
        <v>1199</v>
      </c>
      <c r="AV14" s="227" t="s">
        <v>1268</v>
      </c>
      <c r="AW14" s="211">
        <v>0</v>
      </c>
      <c r="AX14" s="211" t="s">
        <v>1199</v>
      </c>
      <c r="AY14" s="227" t="s">
        <v>1269</v>
      </c>
      <c r="AZ14" s="211">
        <v>2</v>
      </c>
      <c r="BA14" s="211" t="s">
        <v>1200</v>
      </c>
      <c r="BB14" s="227" t="s">
        <v>1270</v>
      </c>
      <c r="BC14" s="211">
        <v>2</v>
      </c>
      <c r="BD14" s="211" t="s">
        <v>1200</v>
      </c>
      <c r="BE14" s="227" t="s">
        <v>1270</v>
      </c>
      <c r="BF14" s="212"/>
      <c r="BG14" s="212"/>
      <c r="BI14" s="214">
        <f t="shared" si="0"/>
        <v>10</v>
      </c>
      <c r="BJ14" s="213" t="s">
        <v>944</v>
      </c>
    </row>
    <row r="15" spans="1:62" s="162" customFormat="1" ht="138.75" customHeight="1" x14ac:dyDescent="0.3">
      <c r="A15" s="95" t="s">
        <v>282</v>
      </c>
      <c r="B15" s="79" t="s">
        <v>80</v>
      </c>
      <c r="C15" s="83" t="s">
        <v>285</v>
      </c>
      <c r="D15" s="164">
        <v>13</v>
      </c>
      <c r="E15" s="185"/>
      <c r="F15" s="185"/>
      <c r="G15" s="170" t="s">
        <v>545</v>
      </c>
      <c r="H15" s="88" t="s">
        <v>546</v>
      </c>
      <c r="I15" s="115" t="s">
        <v>547</v>
      </c>
      <c r="J15" s="115" t="s">
        <v>1271</v>
      </c>
      <c r="K15" s="145"/>
      <c r="L15" s="145" t="s">
        <v>548</v>
      </c>
      <c r="M15" s="145"/>
      <c r="N15" s="145"/>
      <c r="O15" s="145" t="s">
        <v>657</v>
      </c>
      <c r="P15" s="145"/>
      <c r="Q15" s="145" t="s">
        <v>658</v>
      </c>
      <c r="R15" s="146"/>
      <c r="S15" s="211">
        <v>2</v>
      </c>
      <c r="T15" s="227"/>
      <c r="U15" s="211">
        <v>0</v>
      </c>
      <c r="V15" s="227"/>
      <c r="W15" s="211">
        <v>0</v>
      </c>
      <c r="X15" s="227"/>
      <c r="Y15" s="211">
        <v>2</v>
      </c>
      <c r="Z15" s="211" t="s">
        <v>1199</v>
      </c>
      <c r="AA15" s="227" t="s">
        <v>1272</v>
      </c>
      <c r="AB15" s="211">
        <v>1</v>
      </c>
      <c r="AC15" s="211" t="s">
        <v>1199</v>
      </c>
      <c r="AD15" s="227" t="s">
        <v>1273</v>
      </c>
      <c r="AE15" s="211">
        <v>2</v>
      </c>
      <c r="AF15" s="211" t="s">
        <v>1200</v>
      </c>
      <c r="AG15" s="227" t="s">
        <v>1274</v>
      </c>
      <c r="AH15" s="211">
        <v>1</v>
      </c>
      <c r="AI15" s="211" t="s">
        <v>1199</v>
      </c>
      <c r="AJ15" s="227" t="s">
        <v>1275</v>
      </c>
      <c r="AK15" s="211">
        <v>0</v>
      </c>
      <c r="AL15" s="211" t="s">
        <v>1199</v>
      </c>
      <c r="AM15" s="227"/>
      <c r="AN15" s="211">
        <v>1</v>
      </c>
      <c r="AO15" s="211" t="s">
        <v>1199</v>
      </c>
      <c r="AP15" s="227" t="s">
        <v>1276</v>
      </c>
      <c r="AQ15" s="211">
        <v>1</v>
      </c>
      <c r="AR15" s="211" t="s">
        <v>1199</v>
      </c>
      <c r="AS15" s="227" t="s">
        <v>1277</v>
      </c>
      <c r="AT15" s="211">
        <v>0</v>
      </c>
      <c r="AU15" s="211" t="s">
        <v>1199</v>
      </c>
      <c r="AV15" s="227"/>
      <c r="AW15" s="211">
        <v>0</v>
      </c>
      <c r="AX15" s="211" t="s">
        <v>1199</v>
      </c>
      <c r="AY15" s="227"/>
      <c r="AZ15" s="211">
        <v>0</v>
      </c>
      <c r="BA15" s="211" t="s">
        <v>1199</v>
      </c>
      <c r="BB15" s="227"/>
      <c r="BC15" s="211">
        <v>1</v>
      </c>
      <c r="BD15" s="211" t="s">
        <v>1200</v>
      </c>
      <c r="BE15" s="227" t="s">
        <v>1278</v>
      </c>
      <c r="BF15" s="212"/>
      <c r="BG15" s="212"/>
      <c r="BI15" s="214">
        <f t="shared" si="0"/>
        <v>11</v>
      </c>
      <c r="BJ15" s="236" t="s">
        <v>1300</v>
      </c>
    </row>
    <row r="16" spans="1:62" s="162" customFormat="1" ht="96.75" customHeight="1" x14ac:dyDescent="0.3">
      <c r="A16" s="95" t="s">
        <v>282</v>
      </c>
      <c r="B16" s="79" t="s">
        <v>80</v>
      </c>
      <c r="C16" s="83" t="s">
        <v>285</v>
      </c>
      <c r="D16" s="164">
        <v>14</v>
      </c>
      <c r="E16" s="185"/>
      <c r="F16" s="185"/>
      <c r="G16" s="88" t="s">
        <v>624</v>
      </c>
      <c r="H16" s="88" t="s">
        <v>279</v>
      </c>
      <c r="I16" s="115" t="s">
        <v>632</v>
      </c>
      <c r="J16" s="115" t="s">
        <v>626</v>
      </c>
      <c r="K16" s="145" t="s">
        <v>625</v>
      </c>
      <c r="L16" s="145" t="s">
        <v>627</v>
      </c>
      <c r="M16" s="145" t="s">
        <v>628</v>
      </c>
      <c r="N16" s="145" t="s">
        <v>380</v>
      </c>
      <c r="O16" s="145" t="s">
        <v>629</v>
      </c>
      <c r="P16" s="145" t="s">
        <v>630</v>
      </c>
      <c r="Q16" s="145" t="s">
        <v>633</v>
      </c>
      <c r="R16" s="146"/>
      <c r="S16" s="211">
        <v>2</v>
      </c>
      <c r="T16" s="227" t="s">
        <v>1282</v>
      </c>
      <c r="U16" s="211">
        <v>0</v>
      </c>
      <c r="V16" s="227" t="s">
        <v>1283</v>
      </c>
      <c r="W16" s="211">
        <v>2</v>
      </c>
      <c r="X16" s="227" t="s">
        <v>1279</v>
      </c>
      <c r="Y16" s="211">
        <v>1</v>
      </c>
      <c r="Z16" s="211" t="s">
        <v>1199</v>
      </c>
      <c r="AA16" s="227" t="s">
        <v>1280</v>
      </c>
      <c r="AB16" s="211">
        <v>1</v>
      </c>
      <c r="AC16" s="211" t="s">
        <v>1199</v>
      </c>
      <c r="AD16" s="227" t="s">
        <v>1281</v>
      </c>
      <c r="AE16" s="211">
        <v>0</v>
      </c>
      <c r="AF16" s="211" t="s">
        <v>1200</v>
      </c>
      <c r="AG16" s="227"/>
      <c r="AH16" s="211">
        <v>0</v>
      </c>
      <c r="AI16" s="211" t="s">
        <v>1199</v>
      </c>
      <c r="AJ16" s="227"/>
      <c r="AK16" s="211">
        <v>0</v>
      </c>
      <c r="AL16" s="211" t="s">
        <v>1199</v>
      </c>
      <c r="AM16" s="227"/>
      <c r="AN16" s="211">
        <v>0</v>
      </c>
      <c r="AO16" s="211" t="s">
        <v>1199</v>
      </c>
      <c r="AP16" s="227"/>
      <c r="AQ16" s="211">
        <v>1</v>
      </c>
      <c r="AR16" s="211" t="s">
        <v>1199</v>
      </c>
      <c r="AS16" s="227" t="s">
        <v>1284</v>
      </c>
      <c r="AT16" s="211">
        <v>0</v>
      </c>
      <c r="AU16" s="211" t="s">
        <v>1199</v>
      </c>
      <c r="AV16" s="227"/>
      <c r="AW16" s="211">
        <v>1</v>
      </c>
      <c r="AX16" s="211" t="s">
        <v>1199</v>
      </c>
      <c r="AY16" s="227" t="s">
        <v>1285</v>
      </c>
      <c r="AZ16" s="211">
        <v>0</v>
      </c>
      <c r="BA16" s="211" t="s">
        <v>1199</v>
      </c>
      <c r="BB16" s="227"/>
      <c r="BC16" s="211">
        <v>2</v>
      </c>
      <c r="BD16" s="211" t="s">
        <v>1200</v>
      </c>
      <c r="BE16" s="227" t="s">
        <v>1286</v>
      </c>
      <c r="BF16" s="212"/>
      <c r="BG16" s="212"/>
      <c r="BI16" s="214">
        <f t="shared" si="0"/>
        <v>10</v>
      </c>
      <c r="BJ16" s="213" t="s">
        <v>944</v>
      </c>
    </row>
    <row r="17" spans="1:63" ht="101.25" customHeight="1" x14ac:dyDescent="0.3">
      <c r="A17" s="95" t="s">
        <v>282</v>
      </c>
      <c r="B17" s="79" t="s">
        <v>80</v>
      </c>
      <c r="C17" s="83" t="s">
        <v>942</v>
      </c>
      <c r="D17" s="164">
        <v>15</v>
      </c>
      <c r="E17" s="196"/>
      <c r="F17" s="187"/>
      <c r="G17" s="170" t="s">
        <v>1123</v>
      </c>
      <c r="H17" s="88" t="s">
        <v>549</v>
      </c>
      <c r="I17" s="115" t="s">
        <v>550</v>
      </c>
      <c r="J17" s="120" t="s">
        <v>1125</v>
      </c>
      <c r="K17" s="145" t="s">
        <v>527</v>
      </c>
      <c r="L17" s="145" t="s">
        <v>551</v>
      </c>
      <c r="M17" s="145" t="s">
        <v>552</v>
      </c>
      <c r="N17" s="145">
        <v>2022</v>
      </c>
      <c r="O17" s="145"/>
      <c r="P17" s="171">
        <v>60000</v>
      </c>
      <c r="Q17" s="145" t="s">
        <v>1124</v>
      </c>
      <c r="R17" s="146"/>
      <c r="S17" s="211">
        <v>1</v>
      </c>
      <c r="T17" s="227" t="s">
        <v>1288</v>
      </c>
      <c r="U17" s="211">
        <v>2</v>
      </c>
      <c r="V17" s="227"/>
      <c r="W17" s="211">
        <v>2</v>
      </c>
      <c r="X17" s="227"/>
      <c r="Y17" s="211">
        <v>0</v>
      </c>
      <c r="Z17" s="211" t="s">
        <v>1200</v>
      </c>
      <c r="AA17" s="227"/>
      <c r="AB17" s="211">
        <v>0</v>
      </c>
      <c r="AC17" s="211" t="s">
        <v>1200</v>
      </c>
      <c r="AD17" s="227"/>
      <c r="AE17" s="211">
        <v>0</v>
      </c>
      <c r="AF17" s="211" t="s">
        <v>1200</v>
      </c>
      <c r="AG17" s="227"/>
      <c r="AH17" s="211">
        <v>0</v>
      </c>
      <c r="AI17" s="211" t="s">
        <v>1200</v>
      </c>
      <c r="AJ17" s="227"/>
      <c r="AK17" s="211">
        <v>0</v>
      </c>
      <c r="AL17" s="211" t="s">
        <v>1199</v>
      </c>
      <c r="AM17" s="227"/>
      <c r="AN17" s="211">
        <v>0</v>
      </c>
      <c r="AO17" s="211" t="s">
        <v>1200</v>
      </c>
      <c r="AP17" s="227"/>
      <c r="AQ17" s="211">
        <v>2</v>
      </c>
      <c r="AR17" s="211" t="s">
        <v>1200</v>
      </c>
      <c r="AS17" s="227"/>
      <c r="AT17" s="211">
        <v>2</v>
      </c>
      <c r="AU17" s="211" t="s">
        <v>1200</v>
      </c>
      <c r="AV17" s="227"/>
      <c r="AW17" s="211">
        <v>0</v>
      </c>
      <c r="AX17" s="211" t="s">
        <v>1200</v>
      </c>
      <c r="AY17" s="227"/>
      <c r="AZ17" s="211">
        <v>2</v>
      </c>
      <c r="BA17" s="211" t="s">
        <v>1200</v>
      </c>
      <c r="BB17" s="227"/>
      <c r="BC17" s="211">
        <v>0</v>
      </c>
      <c r="BD17" s="211" t="s">
        <v>1200</v>
      </c>
      <c r="BE17" s="227"/>
      <c r="BF17" s="220"/>
      <c r="BG17" s="221"/>
      <c r="BH17" s="222"/>
      <c r="BI17" s="214">
        <f t="shared" si="0"/>
        <v>11</v>
      </c>
      <c r="BJ17" s="219" t="s">
        <v>1289</v>
      </c>
      <c r="BK17" s="162"/>
    </row>
    <row r="18" spans="1:63" s="162" customFormat="1" ht="120" customHeight="1" x14ac:dyDescent="0.3">
      <c r="A18" s="95" t="s">
        <v>282</v>
      </c>
      <c r="B18" s="79" t="s">
        <v>80</v>
      </c>
      <c r="C18" s="83" t="s">
        <v>942</v>
      </c>
      <c r="D18" s="164">
        <v>16</v>
      </c>
      <c r="E18" s="185" t="s">
        <v>943</v>
      </c>
      <c r="F18" s="185"/>
      <c r="G18" s="170" t="s">
        <v>554</v>
      </c>
      <c r="H18" s="88" t="s">
        <v>493</v>
      </c>
      <c r="I18" s="115" t="s">
        <v>555</v>
      </c>
      <c r="J18" s="120" t="s">
        <v>556</v>
      </c>
      <c r="K18" s="145" t="s">
        <v>557</v>
      </c>
      <c r="L18" s="145" t="s">
        <v>558</v>
      </c>
      <c r="M18" s="145" t="s">
        <v>552</v>
      </c>
      <c r="N18" s="145" t="s">
        <v>452</v>
      </c>
      <c r="O18" s="145"/>
      <c r="P18" s="171">
        <v>250000</v>
      </c>
      <c r="Q18" s="145" t="s">
        <v>553</v>
      </c>
      <c r="R18" s="146"/>
      <c r="S18" s="211">
        <v>1</v>
      </c>
      <c r="T18" s="227" t="s">
        <v>1288</v>
      </c>
      <c r="U18" s="211">
        <v>2</v>
      </c>
      <c r="V18" s="227"/>
      <c r="W18" s="211">
        <v>2</v>
      </c>
      <c r="X18" s="227"/>
      <c r="Y18" s="211">
        <v>0</v>
      </c>
      <c r="Z18" s="211" t="s">
        <v>1200</v>
      </c>
      <c r="AA18" s="227"/>
      <c r="AB18" s="211">
        <v>0</v>
      </c>
      <c r="AC18" s="211" t="s">
        <v>1200</v>
      </c>
      <c r="AD18" s="227"/>
      <c r="AE18" s="211">
        <v>0</v>
      </c>
      <c r="AF18" s="211" t="s">
        <v>1200</v>
      </c>
      <c r="AG18" s="227"/>
      <c r="AH18" s="211">
        <v>0</v>
      </c>
      <c r="AI18" s="211" t="s">
        <v>1200</v>
      </c>
      <c r="AJ18" s="227"/>
      <c r="AK18" s="211">
        <v>0</v>
      </c>
      <c r="AL18" s="211" t="s">
        <v>1199</v>
      </c>
      <c r="AM18" s="227"/>
      <c r="AN18" s="211">
        <v>0</v>
      </c>
      <c r="AO18" s="211" t="s">
        <v>1200</v>
      </c>
      <c r="AP18" s="227"/>
      <c r="AQ18" s="211">
        <v>2</v>
      </c>
      <c r="AR18" s="211" t="s">
        <v>1200</v>
      </c>
      <c r="AS18" s="227"/>
      <c r="AT18" s="211">
        <v>2</v>
      </c>
      <c r="AU18" s="211" t="s">
        <v>1200</v>
      </c>
      <c r="AV18" s="227"/>
      <c r="AW18" s="211">
        <v>0</v>
      </c>
      <c r="AX18" s="211" t="s">
        <v>1200</v>
      </c>
      <c r="AY18" s="227"/>
      <c r="AZ18" s="211">
        <v>2</v>
      </c>
      <c r="BA18" s="211" t="s">
        <v>1200</v>
      </c>
      <c r="BB18" s="227"/>
      <c r="BC18" s="211">
        <v>0</v>
      </c>
      <c r="BD18" s="211" t="s">
        <v>1200</v>
      </c>
      <c r="BE18" s="227"/>
      <c r="BF18" s="220"/>
      <c r="BG18" s="221"/>
      <c r="BH18" s="222"/>
      <c r="BI18" s="214">
        <f t="shared" si="0"/>
        <v>11</v>
      </c>
      <c r="BJ18" s="213" t="s">
        <v>1289</v>
      </c>
    </row>
    <row r="19" spans="1:63" s="162" customFormat="1" ht="83.25" customHeight="1" x14ac:dyDescent="0.3">
      <c r="A19" s="95" t="s">
        <v>282</v>
      </c>
      <c r="B19" s="79" t="s">
        <v>80</v>
      </c>
      <c r="C19" s="83" t="s">
        <v>942</v>
      </c>
      <c r="D19" s="164">
        <v>17</v>
      </c>
      <c r="E19" s="185"/>
      <c r="F19" s="185"/>
      <c r="G19" s="88" t="s">
        <v>559</v>
      </c>
      <c r="H19" s="88" t="s">
        <v>493</v>
      </c>
      <c r="I19" s="115" t="s">
        <v>560</v>
      </c>
      <c r="J19" s="120" t="s">
        <v>561</v>
      </c>
      <c r="K19" s="145" t="s">
        <v>562</v>
      </c>
      <c r="L19" s="145" t="s">
        <v>563</v>
      </c>
      <c r="M19" s="145" t="s">
        <v>552</v>
      </c>
      <c r="N19" s="145">
        <v>2022</v>
      </c>
      <c r="O19" s="145"/>
      <c r="P19" s="171">
        <v>200000</v>
      </c>
      <c r="Q19" s="145" t="s">
        <v>553</v>
      </c>
      <c r="R19" s="146"/>
      <c r="S19" s="211">
        <v>1</v>
      </c>
      <c r="T19" s="227" t="s">
        <v>1290</v>
      </c>
      <c r="U19" s="211">
        <v>2</v>
      </c>
      <c r="V19" s="227"/>
      <c r="W19" s="211">
        <v>2</v>
      </c>
      <c r="X19" s="227"/>
      <c r="Y19" s="211">
        <v>0</v>
      </c>
      <c r="Z19" s="211" t="s">
        <v>1200</v>
      </c>
      <c r="AA19" s="227"/>
      <c r="AB19" s="211">
        <v>0</v>
      </c>
      <c r="AC19" s="211" t="s">
        <v>1200</v>
      </c>
      <c r="AD19" s="227"/>
      <c r="AE19" s="211">
        <v>0</v>
      </c>
      <c r="AF19" s="211" t="s">
        <v>1200</v>
      </c>
      <c r="AG19" s="227"/>
      <c r="AH19" s="211">
        <v>0</v>
      </c>
      <c r="AI19" s="211" t="s">
        <v>1200</v>
      </c>
      <c r="AJ19" s="227"/>
      <c r="AK19" s="211">
        <v>0</v>
      </c>
      <c r="AL19" s="211" t="s">
        <v>1199</v>
      </c>
      <c r="AM19" s="227"/>
      <c r="AN19" s="211">
        <v>2</v>
      </c>
      <c r="AO19" s="211" t="s">
        <v>1200</v>
      </c>
      <c r="AP19" s="227"/>
      <c r="AQ19" s="211">
        <v>2</v>
      </c>
      <c r="AR19" s="211" t="s">
        <v>1200</v>
      </c>
      <c r="AS19" s="227"/>
      <c r="AT19" s="211">
        <v>2</v>
      </c>
      <c r="AU19" s="211" t="s">
        <v>1200</v>
      </c>
      <c r="AV19" s="227"/>
      <c r="AW19" s="211">
        <v>2</v>
      </c>
      <c r="AX19" s="211" t="s">
        <v>1200</v>
      </c>
      <c r="AY19" s="227"/>
      <c r="AZ19" s="211">
        <v>2</v>
      </c>
      <c r="BA19" s="211" t="s">
        <v>1200</v>
      </c>
      <c r="BB19" s="227"/>
      <c r="BC19" s="211">
        <v>0</v>
      </c>
      <c r="BD19" s="211" t="s">
        <v>1200</v>
      </c>
      <c r="BE19" s="227"/>
      <c r="BF19" s="220"/>
      <c r="BG19" s="221"/>
      <c r="BH19" s="222"/>
      <c r="BI19" s="214">
        <f t="shared" si="0"/>
        <v>15</v>
      </c>
      <c r="BJ19" s="213" t="s">
        <v>1289</v>
      </c>
    </row>
    <row r="20" spans="1:63" s="162" customFormat="1" ht="73.5" customHeight="1" x14ac:dyDescent="0.3">
      <c r="A20" s="95" t="s">
        <v>282</v>
      </c>
      <c r="B20" s="79" t="s">
        <v>80</v>
      </c>
      <c r="C20" s="83" t="s">
        <v>942</v>
      </c>
      <c r="D20" s="164">
        <v>18</v>
      </c>
      <c r="E20" s="185"/>
      <c r="F20" s="185"/>
      <c r="G20" s="88" t="s">
        <v>568</v>
      </c>
      <c r="H20" s="88" t="s">
        <v>279</v>
      </c>
      <c r="I20" s="115" t="s">
        <v>570</v>
      </c>
      <c r="J20" s="115" t="s">
        <v>569</v>
      </c>
      <c r="K20" s="145" t="s">
        <v>564</v>
      </c>
      <c r="L20" s="145" t="s">
        <v>565</v>
      </c>
      <c r="M20" s="145" t="s">
        <v>566</v>
      </c>
      <c r="N20" s="145"/>
      <c r="O20" s="145"/>
      <c r="P20" s="145"/>
      <c r="Q20" s="145" t="s">
        <v>567</v>
      </c>
      <c r="R20" s="146"/>
      <c r="S20" s="211">
        <v>1</v>
      </c>
      <c r="T20" s="227"/>
      <c r="U20" s="211">
        <v>1</v>
      </c>
      <c r="V20" s="227" t="s">
        <v>1291</v>
      </c>
      <c r="W20" s="211">
        <v>0</v>
      </c>
      <c r="X20" s="227"/>
      <c r="Y20" s="211">
        <v>0</v>
      </c>
      <c r="Z20" s="211" t="s">
        <v>1200</v>
      </c>
      <c r="AA20" s="227"/>
      <c r="AB20" s="211">
        <v>1</v>
      </c>
      <c r="AC20" s="211" t="s">
        <v>1200</v>
      </c>
      <c r="AD20" s="227" t="s">
        <v>1292</v>
      </c>
      <c r="AE20" s="211">
        <v>1</v>
      </c>
      <c r="AF20" s="211" t="s">
        <v>1200</v>
      </c>
      <c r="AG20" s="227" t="s">
        <v>1292</v>
      </c>
      <c r="AH20" s="211">
        <v>2</v>
      </c>
      <c r="AI20" s="211" t="s">
        <v>1200</v>
      </c>
      <c r="AJ20" s="227" t="s">
        <v>1293</v>
      </c>
      <c r="AK20" s="211">
        <v>0</v>
      </c>
      <c r="AL20" s="211" t="s">
        <v>1199</v>
      </c>
      <c r="AM20" s="227"/>
      <c r="AN20" s="211">
        <v>0</v>
      </c>
      <c r="AO20" s="211" t="s">
        <v>1200</v>
      </c>
      <c r="AP20" s="227"/>
      <c r="AQ20" s="211">
        <v>2</v>
      </c>
      <c r="AR20" s="211" t="s">
        <v>1200</v>
      </c>
      <c r="AS20" s="227" t="s">
        <v>1294</v>
      </c>
      <c r="AT20" s="211">
        <v>2</v>
      </c>
      <c r="AU20" s="211" t="s">
        <v>1200</v>
      </c>
      <c r="AV20" s="227" t="s">
        <v>1295</v>
      </c>
      <c r="AW20" s="211">
        <v>2</v>
      </c>
      <c r="AX20" s="211" t="s">
        <v>1200</v>
      </c>
      <c r="AY20" s="227" t="s">
        <v>1294</v>
      </c>
      <c r="AZ20" s="211">
        <v>0</v>
      </c>
      <c r="BA20" s="211" t="s">
        <v>1199</v>
      </c>
      <c r="BB20" s="227"/>
      <c r="BC20" s="211">
        <v>1</v>
      </c>
      <c r="BD20" s="211" t="s">
        <v>1200</v>
      </c>
      <c r="BE20" s="227" t="s">
        <v>1286</v>
      </c>
      <c r="BF20" s="220"/>
      <c r="BG20" s="221"/>
      <c r="BI20" s="214">
        <f t="shared" si="0"/>
        <v>13</v>
      </c>
      <c r="BJ20" s="209" t="s">
        <v>1205</v>
      </c>
    </row>
    <row r="21" spans="1:63" ht="78" customHeight="1" x14ac:dyDescent="0.3">
      <c r="A21" s="95" t="s">
        <v>282</v>
      </c>
      <c r="B21" s="79" t="s">
        <v>80</v>
      </c>
      <c r="C21" s="99" t="s">
        <v>289</v>
      </c>
      <c r="D21" s="164">
        <v>19</v>
      </c>
      <c r="E21" s="185"/>
      <c r="F21" s="185"/>
      <c r="G21" s="88" t="s">
        <v>1135</v>
      </c>
      <c r="H21" s="88" t="s">
        <v>526</v>
      </c>
      <c r="I21" s="115" t="s">
        <v>1136</v>
      </c>
      <c r="J21" s="120" t="s">
        <v>1137</v>
      </c>
      <c r="K21" s="145" t="s">
        <v>1138</v>
      </c>
      <c r="L21" s="115" t="s">
        <v>1141</v>
      </c>
      <c r="M21" s="145" t="s">
        <v>1139</v>
      </c>
      <c r="N21" s="145">
        <v>2022</v>
      </c>
      <c r="O21" s="145" t="s">
        <v>574</v>
      </c>
      <c r="P21" s="171" t="s">
        <v>1140</v>
      </c>
      <c r="Q21" s="145" t="s">
        <v>553</v>
      </c>
      <c r="R21" s="178" t="s">
        <v>1142</v>
      </c>
      <c r="S21" s="211">
        <v>2</v>
      </c>
      <c r="T21" s="227"/>
      <c r="U21" s="211">
        <v>2</v>
      </c>
      <c r="V21" s="227" t="s">
        <v>574</v>
      </c>
      <c r="W21" s="211">
        <v>2</v>
      </c>
      <c r="X21" s="227"/>
      <c r="Y21" s="211">
        <v>2</v>
      </c>
      <c r="Z21" s="211" t="s">
        <v>1199</v>
      </c>
      <c r="AA21" s="227"/>
      <c r="AB21" s="211">
        <v>2</v>
      </c>
      <c r="AC21" s="211" t="s">
        <v>1199</v>
      </c>
      <c r="AD21" s="227" t="s">
        <v>1298</v>
      </c>
      <c r="AE21" s="211">
        <v>0</v>
      </c>
      <c r="AF21" s="211" t="s">
        <v>1199</v>
      </c>
      <c r="AG21" s="227"/>
      <c r="AH21" s="211">
        <v>0</v>
      </c>
      <c r="AI21" s="211" t="s">
        <v>1199</v>
      </c>
      <c r="AJ21" s="227"/>
      <c r="AK21" s="211">
        <v>1</v>
      </c>
      <c r="AL21" s="211" t="s">
        <v>1200</v>
      </c>
      <c r="AM21" s="227" t="s">
        <v>1252</v>
      </c>
      <c r="AN21" s="211">
        <v>2</v>
      </c>
      <c r="AO21" s="211" t="s">
        <v>1199</v>
      </c>
      <c r="AP21" s="227" t="s">
        <v>1297</v>
      </c>
      <c r="AQ21" s="211">
        <v>0</v>
      </c>
      <c r="AR21" s="211" t="s">
        <v>1199</v>
      </c>
      <c r="AS21" s="227"/>
      <c r="AT21" s="211">
        <v>0</v>
      </c>
      <c r="AU21" s="211" t="s">
        <v>1199</v>
      </c>
      <c r="AV21" s="227"/>
      <c r="AW21" s="211">
        <v>0</v>
      </c>
      <c r="AX21" s="211" t="s">
        <v>1199</v>
      </c>
      <c r="AY21" s="227"/>
      <c r="AZ21" s="211">
        <v>2</v>
      </c>
      <c r="BA21" s="211" t="s">
        <v>1199</v>
      </c>
      <c r="BB21" s="227"/>
      <c r="BC21" s="211">
        <v>2</v>
      </c>
      <c r="BD21" s="211" t="s">
        <v>1200</v>
      </c>
      <c r="BE21" s="227" t="s">
        <v>1286</v>
      </c>
      <c r="BF21" s="223"/>
      <c r="BG21" s="223"/>
      <c r="BH21" s="222"/>
      <c r="BI21" s="214">
        <f t="shared" si="0"/>
        <v>17</v>
      </c>
      <c r="BJ21" s="209" t="s">
        <v>1205</v>
      </c>
    </row>
    <row r="22" spans="1:63" s="162" customFormat="1" ht="74.25" customHeight="1" x14ac:dyDescent="0.3">
      <c r="A22" s="367" t="s">
        <v>282</v>
      </c>
      <c r="B22" s="79" t="s">
        <v>80</v>
      </c>
      <c r="C22" s="99" t="s">
        <v>289</v>
      </c>
      <c r="D22" s="164">
        <v>20</v>
      </c>
      <c r="E22" s="185"/>
      <c r="F22" s="185"/>
      <c r="G22" s="88" t="s">
        <v>572</v>
      </c>
      <c r="H22" s="88" t="s">
        <v>526</v>
      </c>
      <c r="I22" s="115" t="s">
        <v>1143</v>
      </c>
      <c r="J22" s="120" t="s">
        <v>1144</v>
      </c>
      <c r="K22" s="145" t="s">
        <v>1145</v>
      </c>
      <c r="L22" s="145" t="s">
        <v>576</v>
      </c>
      <c r="M22" s="145" t="s">
        <v>1130</v>
      </c>
      <c r="N22" s="145" t="s">
        <v>380</v>
      </c>
      <c r="O22" s="145" t="s">
        <v>1146</v>
      </c>
      <c r="P22" s="115" t="s">
        <v>1147</v>
      </c>
      <c r="Q22" s="115" t="s">
        <v>1148</v>
      </c>
      <c r="R22" s="178" t="s">
        <v>1149</v>
      </c>
      <c r="S22" s="211">
        <v>2</v>
      </c>
      <c r="T22" s="227"/>
      <c r="U22" s="211">
        <v>2</v>
      </c>
      <c r="V22" s="227" t="s">
        <v>1301</v>
      </c>
      <c r="W22" s="211">
        <v>2</v>
      </c>
      <c r="X22" s="227"/>
      <c r="Y22" s="211">
        <v>2</v>
      </c>
      <c r="Z22" s="211" t="s">
        <v>1199</v>
      </c>
      <c r="AA22" s="227"/>
      <c r="AB22" s="211">
        <v>2</v>
      </c>
      <c r="AC22" s="211" t="s">
        <v>1199</v>
      </c>
      <c r="AD22" s="227" t="s">
        <v>1298</v>
      </c>
      <c r="AE22" s="211">
        <v>0</v>
      </c>
      <c r="AF22" s="211" t="s">
        <v>1199</v>
      </c>
      <c r="AG22" s="227"/>
      <c r="AH22" s="211">
        <v>0</v>
      </c>
      <c r="AI22" s="211" t="s">
        <v>1199</v>
      </c>
      <c r="AJ22" s="227"/>
      <c r="AK22" s="211">
        <v>1</v>
      </c>
      <c r="AL22" s="211" t="s">
        <v>1200</v>
      </c>
      <c r="AM22" s="227" t="s">
        <v>1252</v>
      </c>
      <c r="AN22" s="211">
        <v>2</v>
      </c>
      <c r="AO22" s="211" t="s">
        <v>1199</v>
      </c>
      <c r="AP22" s="227" t="s">
        <v>1253</v>
      </c>
      <c r="AQ22" s="211">
        <v>0</v>
      </c>
      <c r="AR22" s="211" t="s">
        <v>1199</v>
      </c>
      <c r="AS22" s="227"/>
      <c r="AT22" s="211">
        <v>0</v>
      </c>
      <c r="AU22" s="211" t="s">
        <v>1199</v>
      </c>
      <c r="AV22" s="227"/>
      <c r="AW22" s="211">
        <v>0</v>
      </c>
      <c r="AX22" s="211" t="s">
        <v>1199</v>
      </c>
      <c r="AY22" s="227"/>
      <c r="AZ22" s="211">
        <v>2</v>
      </c>
      <c r="BA22" s="211" t="s">
        <v>1199</v>
      </c>
      <c r="BB22" s="227"/>
      <c r="BC22" s="211">
        <v>2</v>
      </c>
      <c r="BD22" s="211" t="s">
        <v>1200</v>
      </c>
      <c r="BE22" s="227" t="s">
        <v>1286</v>
      </c>
      <c r="BF22" s="212"/>
      <c r="BG22" s="212"/>
      <c r="BH22" s="213"/>
      <c r="BI22" s="214">
        <f t="shared" si="0"/>
        <v>17</v>
      </c>
      <c r="BJ22" s="236" t="s">
        <v>1266</v>
      </c>
    </row>
    <row r="23" spans="1:63" ht="63" customHeight="1" x14ac:dyDescent="0.3">
      <c r="A23" s="368"/>
      <c r="B23" s="79" t="s">
        <v>80</v>
      </c>
      <c r="C23" s="99" t="s">
        <v>289</v>
      </c>
      <c r="D23" s="164">
        <v>21</v>
      </c>
      <c r="E23" s="185"/>
      <c r="F23" s="185"/>
      <c r="G23" s="88" t="s">
        <v>578</v>
      </c>
      <c r="H23" s="88" t="s">
        <v>579</v>
      </c>
      <c r="I23" s="115" t="s">
        <v>580</v>
      </c>
      <c r="J23" s="120" t="s">
        <v>581</v>
      </c>
      <c r="K23" s="145" t="s">
        <v>577</v>
      </c>
      <c r="L23" s="203" t="s">
        <v>582</v>
      </c>
      <c r="M23" s="115" t="s">
        <v>583</v>
      </c>
      <c r="N23" s="145" t="s">
        <v>584</v>
      </c>
      <c r="O23" s="145" t="s">
        <v>573</v>
      </c>
      <c r="P23" s="145" t="s">
        <v>585</v>
      </c>
      <c r="Q23" s="115" t="s">
        <v>586</v>
      </c>
      <c r="R23" s="178" t="s">
        <v>587</v>
      </c>
      <c r="S23" s="211">
        <v>1</v>
      </c>
      <c r="T23" s="227" t="s">
        <v>1304</v>
      </c>
      <c r="U23" s="211">
        <v>2</v>
      </c>
      <c r="V23" s="227" t="s">
        <v>1301</v>
      </c>
      <c r="W23" s="211">
        <v>1</v>
      </c>
      <c r="X23" s="227"/>
      <c r="Y23" s="211">
        <v>1</v>
      </c>
      <c r="Z23" s="211" t="s">
        <v>1199</v>
      </c>
      <c r="AA23" s="227"/>
      <c r="AB23" s="211">
        <v>1</v>
      </c>
      <c r="AC23" s="211" t="s">
        <v>1199</v>
      </c>
      <c r="AD23" s="227" t="s">
        <v>1298</v>
      </c>
      <c r="AE23" s="211">
        <v>0</v>
      </c>
      <c r="AF23" s="211" t="s">
        <v>1199</v>
      </c>
      <c r="AG23" s="227"/>
      <c r="AH23" s="211">
        <v>0</v>
      </c>
      <c r="AI23" s="211" t="s">
        <v>1200</v>
      </c>
      <c r="AJ23" s="227"/>
      <c r="AK23" s="211">
        <v>0</v>
      </c>
      <c r="AL23" s="211" t="s">
        <v>1200</v>
      </c>
      <c r="AM23" s="227"/>
      <c r="AN23" s="211">
        <v>1</v>
      </c>
      <c r="AO23" s="211" t="s">
        <v>1199</v>
      </c>
      <c r="AP23" s="227" t="s">
        <v>1305</v>
      </c>
      <c r="AQ23" s="211">
        <v>0</v>
      </c>
      <c r="AR23" s="211" t="s">
        <v>1200</v>
      </c>
      <c r="AS23" s="227"/>
      <c r="AT23" s="211">
        <v>0</v>
      </c>
      <c r="AU23" s="211" t="s">
        <v>1200</v>
      </c>
      <c r="AV23" s="227"/>
      <c r="AW23" s="211">
        <v>0</v>
      </c>
      <c r="AX23" s="211" t="s">
        <v>1200</v>
      </c>
      <c r="AY23" s="227"/>
      <c r="AZ23" s="211">
        <v>2</v>
      </c>
      <c r="BA23" s="211" t="s">
        <v>1200</v>
      </c>
      <c r="BB23" s="227"/>
      <c r="BC23" s="211">
        <v>2</v>
      </c>
      <c r="BD23" s="211" t="s">
        <v>1200</v>
      </c>
      <c r="BE23" s="227" t="s">
        <v>1299</v>
      </c>
      <c r="BF23" s="224"/>
      <c r="BG23" s="225"/>
      <c r="BH23" s="226"/>
      <c r="BI23" s="214">
        <f t="shared" si="0"/>
        <v>11</v>
      </c>
      <c r="BJ23" s="238" t="s">
        <v>1300</v>
      </c>
    </row>
    <row r="24" spans="1:63" s="162" customFormat="1" ht="84" customHeight="1" x14ac:dyDescent="0.3">
      <c r="A24" s="369"/>
      <c r="B24" s="79" t="s">
        <v>80</v>
      </c>
      <c r="C24" s="99" t="s">
        <v>289</v>
      </c>
      <c r="D24" s="164">
        <v>22</v>
      </c>
      <c r="E24" s="185"/>
      <c r="F24" s="185"/>
      <c r="G24" s="170" t="s">
        <v>1302</v>
      </c>
      <c r="H24" s="88" t="s">
        <v>588</v>
      </c>
      <c r="I24" s="115" t="s">
        <v>589</v>
      </c>
      <c r="J24" s="120" t="s">
        <v>1303</v>
      </c>
      <c r="K24" s="145"/>
      <c r="L24" s="145" t="s">
        <v>590</v>
      </c>
      <c r="M24" s="145"/>
      <c r="N24" s="145"/>
      <c r="O24" s="145"/>
      <c r="P24" s="145"/>
      <c r="Q24" s="145"/>
      <c r="R24" s="146"/>
      <c r="S24" s="211">
        <v>1</v>
      </c>
      <c r="T24" s="227" t="s">
        <v>1304</v>
      </c>
      <c r="U24" s="211">
        <v>0</v>
      </c>
      <c r="V24" s="227"/>
      <c r="W24" s="211">
        <v>0</v>
      </c>
      <c r="X24" s="227"/>
      <c r="Y24" s="211">
        <v>1</v>
      </c>
      <c r="Z24" s="211" t="s">
        <v>1199</v>
      </c>
      <c r="AA24" s="227"/>
      <c r="AB24" s="211">
        <v>1</v>
      </c>
      <c r="AC24" s="211" t="s">
        <v>1199</v>
      </c>
      <c r="AD24" s="227" t="s">
        <v>1298</v>
      </c>
      <c r="AE24" s="211">
        <v>0</v>
      </c>
      <c r="AF24" s="211" t="s">
        <v>1199</v>
      </c>
      <c r="AG24" s="227"/>
      <c r="AH24" s="211">
        <v>0</v>
      </c>
      <c r="AI24" s="211" t="s">
        <v>1200</v>
      </c>
      <c r="AJ24" s="227"/>
      <c r="AK24" s="211">
        <v>0</v>
      </c>
      <c r="AL24" s="211" t="s">
        <v>1200</v>
      </c>
      <c r="AM24" s="227"/>
      <c r="AN24" s="211">
        <v>1</v>
      </c>
      <c r="AO24" s="211" t="s">
        <v>1199</v>
      </c>
      <c r="AP24" s="227" t="s">
        <v>1305</v>
      </c>
      <c r="AQ24" s="211">
        <v>0</v>
      </c>
      <c r="AR24" s="211" t="s">
        <v>1200</v>
      </c>
      <c r="AS24" s="227"/>
      <c r="AT24" s="211">
        <v>0</v>
      </c>
      <c r="AU24" s="211" t="s">
        <v>1200</v>
      </c>
      <c r="AV24" s="227"/>
      <c r="AW24" s="211">
        <v>0</v>
      </c>
      <c r="AX24" s="211" t="s">
        <v>1200</v>
      </c>
      <c r="AY24" s="227"/>
      <c r="AZ24" s="211">
        <v>2</v>
      </c>
      <c r="BA24" s="211" t="s">
        <v>1200</v>
      </c>
      <c r="BB24" s="227"/>
      <c r="BC24" s="211">
        <v>2</v>
      </c>
      <c r="BD24" s="211" t="s">
        <v>1200</v>
      </c>
      <c r="BE24" s="227" t="s">
        <v>1306</v>
      </c>
      <c r="BF24" s="224"/>
      <c r="BG24" s="225"/>
      <c r="BI24" s="214">
        <f t="shared" si="0"/>
        <v>8</v>
      </c>
      <c r="BJ24" s="228" t="s">
        <v>1300</v>
      </c>
    </row>
    <row r="25" spans="1:63" ht="160.5" customHeight="1" x14ac:dyDescent="0.3">
      <c r="A25" s="328" t="s">
        <v>284</v>
      </c>
      <c r="B25" s="80" t="s">
        <v>295</v>
      </c>
      <c r="C25" s="100" t="s">
        <v>283</v>
      </c>
      <c r="D25" s="164">
        <v>23</v>
      </c>
      <c r="E25" s="185"/>
      <c r="F25" s="185"/>
      <c r="G25" s="206" t="s">
        <v>591</v>
      </c>
      <c r="H25" s="89" t="s">
        <v>592</v>
      </c>
      <c r="I25" s="115" t="s">
        <v>593</v>
      </c>
      <c r="J25" s="115" t="s">
        <v>1308</v>
      </c>
      <c r="K25" s="87"/>
      <c r="L25" s="87"/>
      <c r="M25" s="87"/>
      <c r="N25" s="87"/>
      <c r="O25" s="87"/>
      <c r="P25" s="87"/>
      <c r="Q25" s="87"/>
      <c r="R25" s="93"/>
      <c r="S25" s="211">
        <v>2</v>
      </c>
      <c r="T25" s="227" t="s">
        <v>1307</v>
      </c>
      <c r="U25" s="211">
        <v>0</v>
      </c>
      <c r="V25" s="227"/>
      <c r="W25" s="211">
        <v>0</v>
      </c>
      <c r="X25" s="227"/>
      <c r="Y25" s="211">
        <v>1</v>
      </c>
      <c r="Z25" s="211" t="s">
        <v>1199</v>
      </c>
      <c r="AA25" s="227" t="s">
        <v>1209</v>
      </c>
      <c r="AB25" s="211">
        <v>1</v>
      </c>
      <c r="AC25" s="211" t="s">
        <v>1199</v>
      </c>
      <c r="AD25" s="227" t="s">
        <v>1309</v>
      </c>
      <c r="AE25" s="211">
        <v>1</v>
      </c>
      <c r="AF25" s="211" t="s">
        <v>1199</v>
      </c>
      <c r="AG25" s="227" t="s">
        <v>1310</v>
      </c>
      <c r="AH25" s="211">
        <v>0</v>
      </c>
      <c r="AI25" s="211" t="s">
        <v>1199</v>
      </c>
      <c r="AJ25" s="227"/>
      <c r="AK25" s="211">
        <v>0</v>
      </c>
      <c r="AL25" s="211" t="s">
        <v>1199</v>
      </c>
      <c r="AM25" s="227"/>
      <c r="AN25" s="211">
        <v>-1</v>
      </c>
      <c r="AO25" s="211" t="s">
        <v>1199</v>
      </c>
      <c r="AP25" s="227" t="s">
        <v>1210</v>
      </c>
      <c r="AQ25" s="211">
        <v>1</v>
      </c>
      <c r="AR25" s="211" t="s">
        <v>1199</v>
      </c>
      <c r="AS25" s="227" t="s">
        <v>1311</v>
      </c>
      <c r="AT25" s="211">
        <v>1</v>
      </c>
      <c r="AU25" s="211" t="s">
        <v>1199</v>
      </c>
      <c r="AV25" s="227" t="s">
        <v>1312</v>
      </c>
      <c r="AW25" s="211">
        <v>0</v>
      </c>
      <c r="AX25" s="211" t="s">
        <v>1200</v>
      </c>
      <c r="AY25" s="227"/>
      <c r="AZ25" s="211">
        <v>1</v>
      </c>
      <c r="BA25" s="211" t="s">
        <v>1199</v>
      </c>
      <c r="BB25" s="227" t="s">
        <v>1222</v>
      </c>
      <c r="BC25" s="211">
        <v>1</v>
      </c>
      <c r="BD25" s="211" t="s">
        <v>1199</v>
      </c>
      <c r="BE25" s="227" t="s">
        <v>1213</v>
      </c>
      <c r="BF25" s="212"/>
      <c r="BG25" s="218" t="s">
        <v>1313</v>
      </c>
      <c r="BI25" s="214">
        <f t="shared" si="0"/>
        <v>8</v>
      </c>
      <c r="BJ25" s="198" t="s">
        <v>1314</v>
      </c>
    </row>
    <row r="26" spans="1:63" s="121" customFormat="1" ht="115.2" customHeight="1" x14ac:dyDescent="0.3">
      <c r="A26" s="328" t="s">
        <v>284</v>
      </c>
      <c r="B26" s="80" t="s">
        <v>73</v>
      </c>
      <c r="C26" s="84" t="s">
        <v>286</v>
      </c>
      <c r="D26" s="164">
        <v>24</v>
      </c>
      <c r="E26" s="197"/>
      <c r="F26" s="189"/>
      <c r="G26" s="110" t="s">
        <v>1078</v>
      </c>
      <c r="H26" s="110" t="s">
        <v>1063</v>
      </c>
      <c r="I26" s="115" t="s">
        <v>1079</v>
      </c>
      <c r="J26" s="115" t="s">
        <v>1081</v>
      </c>
      <c r="K26" s="123" t="s">
        <v>1082</v>
      </c>
      <c r="L26" s="202" t="s">
        <v>1080</v>
      </c>
      <c r="M26" s="123" t="s">
        <v>407</v>
      </c>
      <c r="N26" s="109" t="s">
        <v>380</v>
      </c>
      <c r="O26" s="123"/>
      <c r="P26" s="123" t="s">
        <v>406</v>
      </c>
      <c r="Q26" s="123"/>
      <c r="R26" s="125" t="s">
        <v>301</v>
      </c>
      <c r="S26" s="211">
        <v>2</v>
      </c>
      <c r="T26" s="227"/>
      <c r="U26" s="211">
        <v>2</v>
      </c>
      <c r="V26" s="227"/>
      <c r="W26" s="211">
        <v>2</v>
      </c>
      <c r="X26" s="227"/>
      <c r="Y26" s="211">
        <v>0</v>
      </c>
      <c r="Z26" s="211" t="s">
        <v>1199</v>
      </c>
      <c r="AA26" s="227"/>
      <c r="AB26" s="211">
        <v>0</v>
      </c>
      <c r="AC26" s="211" t="s">
        <v>1199</v>
      </c>
      <c r="AD26" s="227"/>
      <c r="AE26" s="211">
        <v>0</v>
      </c>
      <c r="AF26" s="211" t="s">
        <v>1199</v>
      </c>
      <c r="AG26" s="227"/>
      <c r="AH26" s="211">
        <v>0</v>
      </c>
      <c r="AI26" s="211" t="s">
        <v>1199</v>
      </c>
      <c r="AJ26" s="227"/>
      <c r="AK26" s="211">
        <v>2</v>
      </c>
      <c r="AL26" s="211" t="s">
        <v>1200</v>
      </c>
      <c r="AM26" s="227"/>
      <c r="AN26" s="211">
        <v>0</v>
      </c>
      <c r="AO26" s="211" t="s">
        <v>1199</v>
      </c>
      <c r="AP26" s="227"/>
      <c r="AQ26" s="211">
        <v>0</v>
      </c>
      <c r="AR26" s="211" t="s">
        <v>1199</v>
      </c>
      <c r="AS26" s="227"/>
      <c r="AT26" s="211">
        <v>0</v>
      </c>
      <c r="AU26" s="211" t="s">
        <v>1199</v>
      </c>
      <c r="AV26" s="227"/>
      <c r="AW26" s="211">
        <v>0</v>
      </c>
      <c r="AX26" s="211" t="s">
        <v>1199</v>
      </c>
      <c r="AY26" s="227"/>
      <c r="AZ26" s="211">
        <v>2</v>
      </c>
      <c r="BA26" s="211" t="s">
        <v>1200</v>
      </c>
      <c r="BB26" s="227"/>
      <c r="BC26" s="211">
        <v>2</v>
      </c>
      <c r="BD26" s="211" t="s">
        <v>1200</v>
      </c>
      <c r="BE26" s="227"/>
      <c r="BF26" s="212"/>
      <c r="BG26" s="218"/>
      <c r="BI26" s="214">
        <f t="shared" ref="BI26:BI61" si="1">S26+U26+W26+Y26+AB26+AE26+AH26+AK26+AN26+AQ26+AT26+AW26+AZ26+BC26</f>
        <v>12</v>
      </c>
      <c r="BJ26" s="229" t="s">
        <v>1340</v>
      </c>
    </row>
    <row r="27" spans="1:63" ht="96" customHeight="1" x14ac:dyDescent="0.3">
      <c r="A27" s="328" t="s">
        <v>284</v>
      </c>
      <c r="B27" s="80" t="s">
        <v>65</v>
      </c>
      <c r="C27" s="84" t="s">
        <v>946</v>
      </c>
      <c r="D27" s="164">
        <v>25</v>
      </c>
      <c r="E27" s="185"/>
      <c r="F27" s="185"/>
      <c r="G27" s="110" t="s">
        <v>287</v>
      </c>
      <c r="H27" s="110" t="s">
        <v>1102</v>
      </c>
      <c r="I27" s="115" t="s">
        <v>1315</v>
      </c>
      <c r="J27" s="120" t="s">
        <v>1101</v>
      </c>
      <c r="K27" s="145" t="s">
        <v>1099</v>
      </c>
      <c r="L27" s="145" t="s">
        <v>1100</v>
      </c>
      <c r="M27" s="145" t="s">
        <v>1098</v>
      </c>
      <c r="N27" s="145" t="s">
        <v>452</v>
      </c>
      <c r="O27" s="145"/>
      <c r="P27" s="145">
        <v>100000</v>
      </c>
      <c r="Q27" s="145" t="s">
        <v>594</v>
      </c>
      <c r="R27" s="146"/>
      <c r="S27" s="211">
        <v>2</v>
      </c>
      <c r="T27" s="227"/>
      <c r="U27" s="211">
        <v>2</v>
      </c>
      <c r="V27" s="227"/>
      <c r="W27" s="211">
        <v>2</v>
      </c>
      <c r="X27" s="227"/>
      <c r="Y27" s="211">
        <v>0</v>
      </c>
      <c r="Z27" s="211" t="s">
        <v>1199</v>
      </c>
      <c r="AA27" s="227"/>
      <c r="AB27" s="211">
        <v>0</v>
      </c>
      <c r="AC27" s="211" t="s">
        <v>1199</v>
      </c>
      <c r="AD27" s="227"/>
      <c r="AE27" s="211">
        <v>0</v>
      </c>
      <c r="AF27" s="211" t="s">
        <v>1199</v>
      </c>
      <c r="AG27" s="227"/>
      <c r="AH27" s="211">
        <v>0</v>
      </c>
      <c r="AI27" s="211" t="s">
        <v>1199</v>
      </c>
      <c r="AJ27" s="227"/>
      <c r="AK27" s="211">
        <v>0</v>
      </c>
      <c r="AL27" s="211" t="s">
        <v>1199</v>
      </c>
      <c r="AM27" s="227"/>
      <c r="AN27" s="211">
        <v>2</v>
      </c>
      <c r="AO27" s="211" t="s">
        <v>1200</v>
      </c>
      <c r="AP27" s="227"/>
      <c r="AQ27" s="211">
        <v>2</v>
      </c>
      <c r="AR27" s="211" t="s">
        <v>1200</v>
      </c>
      <c r="AS27" s="227"/>
      <c r="AT27" s="211">
        <v>2</v>
      </c>
      <c r="AU27" s="211" t="s">
        <v>1200</v>
      </c>
      <c r="AV27" s="227"/>
      <c r="AW27" s="211">
        <v>2</v>
      </c>
      <c r="AX27" s="211" t="s">
        <v>1200</v>
      </c>
      <c r="AY27" s="227" t="s">
        <v>1294</v>
      </c>
      <c r="AZ27" s="211">
        <v>2</v>
      </c>
      <c r="BA27" s="211" t="s">
        <v>1199</v>
      </c>
      <c r="BB27" s="227"/>
      <c r="BC27" s="211">
        <v>2</v>
      </c>
      <c r="BD27" s="211" t="s">
        <v>1200</v>
      </c>
      <c r="BE27" s="227"/>
      <c r="BF27" s="230"/>
      <c r="BG27" s="230"/>
      <c r="BH27" s="162"/>
      <c r="BI27" s="214">
        <f t="shared" si="1"/>
        <v>18</v>
      </c>
      <c r="BJ27" s="209" t="s">
        <v>1205</v>
      </c>
    </row>
    <row r="28" spans="1:63" s="162" customFormat="1" ht="106.5" customHeight="1" x14ac:dyDescent="0.3">
      <c r="A28" s="328" t="s">
        <v>284</v>
      </c>
      <c r="B28" s="80" t="s">
        <v>65</v>
      </c>
      <c r="C28" s="84" t="s">
        <v>288</v>
      </c>
      <c r="D28" s="164">
        <v>26</v>
      </c>
      <c r="E28" s="197"/>
      <c r="F28" s="197"/>
      <c r="G28" s="110" t="s">
        <v>1092</v>
      </c>
      <c r="H28" s="110" t="s">
        <v>1091</v>
      </c>
      <c r="I28" s="115" t="s">
        <v>1093</v>
      </c>
      <c r="J28" s="115" t="s">
        <v>1094</v>
      </c>
      <c r="K28" s="145" t="s">
        <v>1095</v>
      </c>
      <c r="L28" s="145" t="s">
        <v>597</v>
      </c>
      <c r="M28" s="145" t="s">
        <v>1096</v>
      </c>
      <c r="N28" s="145" t="s">
        <v>380</v>
      </c>
      <c r="O28" s="145" t="s">
        <v>382</v>
      </c>
      <c r="P28" s="145" t="s">
        <v>598</v>
      </c>
      <c r="Q28" s="145" t="s">
        <v>1097</v>
      </c>
      <c r="R28" s="146"/>
      <c r="S28" s="211">
        <v>2</v>
      </c>
      <c r="T28" s="227"/>
      <c r="U28" s="211">
        <v>2</v>
      </c>
      <c r="V28" s="227"/>
      <c r="W28" s="211">
        <v>2</v>
      </c>
      <c r="X28" s="227" t="s">
        <v>1316</v>
      </c>
      <c r="Y28" s="211">
        <v>0</v>
      </c>
      <c r="Z28" s="211" t="s">
        <v>1199</v>
      </c>
      <c r="AA28" s="227"/>
      <c r="AB28" s="211">
        <v>1</v>
      </c>
      <c r="AC28" s="211" t="s">
        <v>1199</v>
      </c>
      <c r="AD28" s="227" t="s">
        <v>1317</v>
      </c>
      <c r="AE28" s="211">
        <v>1</v>
      </c>
      <c r="AF28" s="211" t="s">
        <v>1199</v>
      </c>
      <c r="AG28" s="227" t="s">
        <v>1326</v>
      </c>
      <c r="AH28" s="211">
        <v>2</v>
      </c>
      <c r="AI28" s="211" t="s">
        <v>1200</v>
      </c>
      <c r="AJ28" s="227" t="s">
        <v>1318</v>
      </c>
      <c r="AK28" s="211">
        <v>2</v>
      </c>
      <c r="AL28" s="211" t="s">
        <v>1200</v>
      </c>
      <c r="AM28" s="227" t="s">
        <v>1319</v>
      </c>
      <c r="AN28" s="211">
        <v>2</v>
      </c>
      <c r="AO28" s="211" t="s">
        <v>1200</v>
      </c>
      <c r="AP28" s="227" t="s">
        <v>1320</v>
      </c>
      <c r="AQ28" s="211">
        <v>2</v>
      </c>
      <c r="AR28" s="211" t="s">
        <v>1200</v>
      </c>
      <c r="AS28" s="227" t="s">
        <v>1321</v>
      </c>
      <c r="AT28" s="211">
        <v>2</v>
      </c>
      <c r="AU28" s="211" t="s">
        <v>1200</v>
      </c>
      <c r="AV28" s="227" t="s">
        <v>1322</v>
      </c>
      <c r="AW28" s="211">
        <v>2</v>
      </c>
      <c r="AX28" s="211" t="s">
        <v>1200</v>
      </c>
      <c r="AY28" s="227" t="s">
        <v>1323</v>
      </c>
      <c r="AZ28" s="211">
        <v>2</v>
      </c>
      <c r="BA28" s="211" t="s">
        <v>1200</v>
      </c>
      <c r="BB28" s="227" t="s">
        <v>1324</v>
      </c>
      <c r="BC28" s="211">
        <v>2</v>
      </c>
      <c r="BD28" s="211" t="s">
        <v>1200</v>
      </c>
      <c r="BE28" s="227" t="s">
        <v>1325</v>
      </c>
      <c r="BF28" s="230"/>
      <c r="BG28" s="230"/>
      <c r="BI28" s="214">
        <f t="shared" si="1"/>
        <v>24</v>
      </c>
      <c r="BJ28" s="229"/>
    </row>
    <row r="29" spans="1:63" ht="81" customHeight="1" x14ac:dyDescent="0.3">
      <c r="A29" s="328" t="s">
        <v>284</v>
      </c>
      <c r="B29" s="80" t="s">
        <v>65</v>
      </c>
      <c r="C29" s="84" t="s">
        <v>290</v>
      </c>
      <c r="D29" s="164">
        <v>27</v>
      </c>
      <c r="E29" s="185"/>
      <c r="F29" s="185"/>
      <c r="G29" s="89" t="s">
        <v>607</v>
      </c>
      <c r="H29" s="89" t="s">
        <v>596</v>
      </c>
      <c r="I29" s="115" t="s">
        <v>600</v>
      </c>
      <c r="J29" s="115" t="s">
        <v>601</v>
      </c>
      <c r="K29" s="87" t="s">
        <v>602</v>
      </c>
      <c r="L29" s="87" t="s">
        <v>603</v>
      </c>
      <c r="M29" s="115" t="s">
        <v>604</v>
      </c>
      <c r="N29" s="87" t="s">
        <v>380</v>
      </c>
      <c r="O29" s="87" t="s">
        <v>605</v>
      </c>
      <c r="P29" s="87" t="s">
        <v>606</v>
      </c>
      <c r="Q29" s="87" t="s">
        <v>615</v>
      </c>
      <c r="R29" s="93"/>
      <c r="S29" s="211">
        <v>2</v>
      </c>
      <c r="T29" s="227"/>
      <c r="U29" s="211">
        <v>1</v>
      </c>
      <c r="V29" s="227" t="s">
        <v>1327</v>
      </c>
      <c r="W29" s="211">
        <v>2</v>
      </c>
      <c r="X29" s="227"/>
      <c r="Y29" s="211">
        <v>0</v>
      </c>
      <c r="Z29" s="211" t="s">
        <v>1199</v>
      </c>
      <c r="AA29" s="227"/>
      <c r="AB29" s="211">
        <v>0</v>
      </c>
      <c r="AC29" s="211" t="s">
        <v>1199</v>
      </c>
      <c r="AD29" s="227"/>
      <c r="AE29" s="211">
        <v>1</v>
      </c>
      <c r="AF29" s="211" t="s">
        <v>1199</v>
      </c>
      <c r="AG29" s="227" t="s">
        <v>1326</v>
      </c>
      <c r="AH29" s="211">
        <v>2</v>
      </c>
      <c r="AI29" s="211" t="s">
        <v>1200</v>
      </c>
      <c r="AJ29" s="227" t="s">
        <v>1318</v>
      </c>
      <c r="AK29" s="211">
        <v>2</v>
      </c>
      <c r="AL29" s="211" t="s">
        <v>1200</v>
      </c>
      <c r="AM29" s="227" t="s">
        <v>1319</v>
      </c>
      <c r="AN29" s="211">
        <v>2</v>
      </c>
      <c r="AO29" s="211" t="s">
        <v>1200</v>
      </c>
      <c r="AP29" s="227" t="s">
        <v>1320</v>
      </c>
      <c r="AQ29" s="211">
        <v>2</v>
      </c>
      <c r="AR29" s="211" t="s">
        <v>1200</v>
      </c>
      <c r="AS29" s="227" t="s">
        <v>1321</v>
      </c>
      <c r="AT29" s="211">
        <v>2</v>
      </c>
      <c r="AU29" s="211" t="s">
        <v>1200</v>
      </c>
      <c r="AV29" s="227" t="s">
        <v>1322</v>
      </c>
      <c r="AW29" s="211">
        <v>2</v>
      </c>
      <c r="AX29" s="211" t="s">
        <v>1200</v>
      </c>
      <c r="AY29" s="227" t="s">
        <v>1323</v>
      </c>
      <c r="AZ29" s="211">
        <v>2</v>
      </c>
      <c r="BA29" s="211" t="s">
        <v>1200</v>
      </c>
      <c r="BB29" s="227" t="s">
        <v>1324</v>
      </c>
      <c r="BC29" s="211">
        <v>2</v>
      </c>
      <c r="BD29" s="211" t="s">
        <v>1200</v>
      </c>
      <c r="BE29" s="227" t="s">
        <v>1325</v>
      </c>
      <c r="BF29" s="230"/>
      <c r="BG29" s="230"/>
      <c r="BI29" s="214">
        <f t="shared" si="1"/>
        <v>22</v>
      </c>
      <c r="BJ29" s="229" t="s">
        <v>1475</v>
      </c>
    </row>
    <row r="30" spans="1:63" ht="93" customHeight="1" x14ac:dyDescent="0.3">
      <c r="A30" s="328" t="s">
        <v>284</v>
      </c>
      <c r="B30" s="80" t="s">
        <v>65</v>
      </c>
      <c r="C30" s="84" t="s">
        <v>290</v>
      </c>
      <c r="D30" s="164">
        <v>28</v>
      </c>
      <c r="E30" s="185"/>
      <c r="F30" s="185"/>
      <c r="G30" s="110" t="s">
        <v>608</v>
      </c>
      <c r="H30" s="110" t="s">
        <v>493</v>
      </c>
      <c r="I30" s="115" t="s">
        <v>609</v>
      </c>
      <c r="J30" s="120" t="s">
        <v>610</v>
      </c>
      <c r="K30" s="145" t="s">
        <v>611</v>
      </c>
      <c r="L30" s="145"/>
      <c r="M30" s="145" t="s">
        <v>612</v>
      </c>
      <c r="N30" s="145">
        <v>2021</v>
      </c>
      <c r="O30" s="145"/>
      <c r="P30" s="145">
        <v>50000</v>
      </c>
      <c r="Q30" s="145" t="s">
        <v>613</v>
      </c>
      <c r="R30" s="146"/>
      <c r="S30" s="211">
        <v>1</v>
      </c>
      <c r="T30" s="227"/>
      <c r="U30" s="211">
        <v>2</v>
      </c>
      <c r="V30" s="227"/>
      <c r="W30" s="211">
        <v>2</v>
      </c>
      <c r="X30" s="227"/>
      <c r="Y30" s="211">
        <v>0</v>
      </c>
      <c r="Z30" s="211" t="s">
        <v>1199</v>
      </c>
      <c r="AA30" s="227"/>
      <c r="AB30" s="211">
        <v>0</v>
      </c>
      <c r="AC30" s="211" t="s">
        <v>1199</v>
      </c>
      <c r="AD30" s="227"/>
      <c r="AE30" s="211">
        <v>1</v>
      </c>
      <c r="AF30" s="211" t="s">
        <v>1199</v>
      </c>
      <c r="AG30" s="227" t="s">
        <v>1326</v>
      </c>
      <c r="AH30" s="211">
        <v>1</v>
      </c>
      <c r="AI30" s="211" t="s">
        <v>1200</v>
      </c>
      <c r="AJ30" s="227"/>
      <c r="AK30" s="211">
        <v>2</v>
      </c>
      <c r="AL30" s="211" t="s">
        <v>1199</v>
      </c>
      <c r="AM30" s="227"/>
      <c r="AN30" s="211">
        <v>2</v>
      </c>
      <c r="AO30" s="211" t="s">
        <v>1199</v>
      </c>
      <c r="AP30" s="227"/>
      <c r="AQ30" s="211">
        <v>1</v>
      </c>
      <c r="AR30" s="211" t="s">
        <v>1200</v>
      </c>
      <c r="AS30" s="227" t="s">
        <v>1328</v>
      </c>
      <c r="AT30" s="211">
        <v>2</v>
      </c>
      <c r="AU30" s="211" t="s">
        <v>1200</v>
      </c>
      <c r="AV30" s="227" t="s">
        <v>1322</v>
      </c>
      <c r="AW30" s="211">
        <v>2</v>
      </c>
      <c r="AX30" s="211" t="s">
        <v>1200</v>
      </c>
      <c r="AY30" s="227" t="s">
        <v>1323</v>
      </c>
      <c r="AZ30" s="211">
        <v>2</v>
      </c>
      <c r="BA30" s="211" t="s">
        <v>1200</v>
      </c>
      <c r="BB30" s="227" t="s">
        <v>1324</v>
      </c>
      <c r="BC30" s="211">
        <v>1</v>
      </c>
      <c r="BD30" s="211" t="s">
        <v>1200</v>
      </c>
      <c r="BE30" s="227"/>
      <c r="BF30" s="212"/>
      <c r="BG30" s="212"/>
      <c r="BH30" s="219"/>
      <c r="BI30" s="214">
        <f t="shared" si="1"/>
        <v>19</v>
      </c>
      <c r="BJ30" s="209" t="s">
        <v>1289</v>
      </c>
    </row>
    <row r="31" spans="1:63" ht="85.5" customHeight="1" x14ac:dyDescent="0.3">
      <c r="A31" s="328" t="s">
        <v>284</v>
      </c>
      <c r="B31" s="80" t="s">
        <v>65</v>
      </c>
      <c r="C31" s="84" t="s">
        <v>205</v>
      </c>
      <c r="D31" s="164">
        <v>29</v>
      </c>
      <c r="E31" s="185"/>
      <c r="F31" s="185"/>
      <c r="G31" s="110" t="s">
        <v>617</v>
      </c>
      <c r="H31" s="110" t="s">
        <v>616</v>
      </c>
      <c r="I31" s="207" t="s">
        <v>622</v>
      </c>
      <c r="J31" s="115" t="s">
        <v>621</v>
      </c>
      <c r="K31" s="87" t="s">
        <v>489</v>
      </c>
      <c r="L31" s="87" t="s">
        <v>618</v>
      </c>
      <c r="M31" s="87" t="s">
        <v>619</v>
      </c>
      <c r="N31" s="87" t="s">
        <v>380</v>
      </c>
      <c r="O31" s="87" t="s">
        <v>620</v>
      </c>
      <c r="P31" s="87" t="s">
        <v>631</v>
      </c>
      <c r="Q31" s="145" t="s">
        <v>623</v>
      </c>
      <c r="R31" s="93"/>
      <c r="S31" s="211">
        <v>1</v>
      </c>
      <c r="T31" s="227"/>
      <c r="U31" s="211">
        <v>2</v>
      </c>
      <c r="V31" s="227"/>
      <c r="W31" s="211">
        <v>2</v>
      </c>
      <c r="X31" s="227"/>
      <c r="Y31" s="211">
        <v>0</v>
      </c>
      <c r="Z31" s="211" t="s">
        <v>1199</v>
      </c>
      <c r="AA31" s="227"/>
      <c r="AB31" s="211">
        <v>0</v>
      </c>
      <c r="AC31" s="211" t="s">
        <v>1199</v>
      </c>
      <c r="AD31" s="227"/>
      <c r="AE31" s="211">
        <v>1</v>
      </c>
      <c r="AF31" s="211" t="s">
        <v>1199</v>
      </c>
      <c r="AG31" s="227" t="s">
        <v>1326</v>
      </c>
      <c r="AH31" s="211">
        <v>2</v>
      </c>
      <c r="AI31" s="211" t="s">
        <v>1200</v>
      </c>
      <c r="AJ31" s="227"/>
      <c r="AK31" s="211">
        <v>2</v>
      </c>
      <c r="AL31" s="211" t="s">
        <v>1199</v>
      </c>
      <c r="AM31" s="227"/>
      <c r="AN31" s="211">
        <v>2</v>
      </c>
      <c r="AO31" s="211" t="s">
        <v>1199</v>
      </c>
      <c r="AP31" s="227"/>
      <c r="AQ31" s="211">
        <v>1</v>
      </c>
      <c r="AR31" s="211" t="s">
        <v>1200</v>
      </c>
      <c r="AS31" s="227" t="s">
        <v>1328</v>
      </c>
      <c r="AT31" s="211">
        <v>2</v>
      </c>
      <c r="AU31" s="211" t="s">
        <v>1200</v>
      </c>
      <c r="AV31" s="227" t="s">
        <v>1322</v>
      </c>
      <c r="AW31" s="211">
        <v>2</v>
      </c>
      <c r="AX31" s="211" t="s">
        <v>1200</v>
      </c>
      <c r="AY31" s="227" t="s">
        <v>1323</v>
      </c>
      <c r="AZ31" s="211">
        <v>2</v>
      </c>
      <c r="BA31" s="211" t="s">
        <v>1200</v>
      </c>
      <c r="BB31" s="227" t="s">
        <v>1324</v>
      </c>
      <c r="BC31" s="211">
        <v>1</v>
      </c>
      <c r="BD31" s="211" t="s">
        <v>1200</v>
      </c>
      <c r="BE31" s="227"/>
      <c r="BF31" s="212"/>
      <c r="BG31" s="212"/>
      <c r="BI31" s="214">
        <f t="shared" si="1"/>
        <v>20</v>
      </c>
      <c r="BJ31" s="209" t="s">
        <v>1205</v>
      </c>
    </row>
    <row r="32" spans="1:63" s="162" customFormat="1" ht="93.6" x14ac:dyDescent="0.3">
      <c r="A32" s="328" t="s">
        <v>284</v>
      </c>
      <c r="B32" s="80" t="s">
        <v>65</v>
      </c>
      <c r="C32" s="84" t="s">
        <v>205</v>
      </c>
      <c r="D32" s="164">
        <v>30</v>
      </c>
      <c r="E32" s="185"/>
      <c r="F32" s="185"/>
      <c r="G32" s="110" t="s">
        <v>809</v>
      </c>
      <c r="H32" s="110" t="s">
        <v>279</v>
      </c>
      <c r="I32" s="115" t="s">
        <v>810</v>
      </c>
      <c r="J32" s="115" t="s">
        <v>811</v>
      </c>
      <c r="K32" s="145"/>
      <c r="L32" s="145"/>
      <c r="M32" s="145"/>
      <c r="N32" s="145"/>
      <c r="O32" s="145"/>
      <c r="P32" s="145"/>
      <c r="Q32" s="145"/>
      <c r="R32" s="146"/>
      <c r="S32" s="211">
        <v>2</v>
      </c>
      <c r="T32" s="227"/>
      <c r="U32" s="211">
        <v>0</v>
      </c>
      <c r="V32" s="227"/>
      <c r="W32" s="211">
        <v>0</v>
      </c>
      <c r="X32" s="227"/>
      <c r="Y32" s="211">
        <v>0</v>
      </c>
      <c r="Z32" s="211" t="s">
        <v>1199</v>
      </c>
      <c r="AA32" s="227"/>
      <c r="AB32" s="211">
        <v>0</v>
      </c>
      <c r="AC32" s="211" t="s">
        <v>1199</v>
      </c>
      <c r="AD32" s="227"/>
      <c r="AE32" s="211">
        <v>1</v>
      </c>
      <c r="AF32" s="211" t="s">
        <v>1199</v>
      </c>
      <c r="AG32" s="227" t="s">
        <v>1326</v>
      </c>
      <c r="AH32" s="211">
        <v>2</v>
      </c>
      <c r="AI32" s="211" t="s">
        <v>1200</v>
      </c>
      <c r="AJ32" s="227"/>
      <c r="AK32" s="211">
        <v>2</v>
      </c>
      <c r="AL32" s="211" t="s">
        <v>1199</v>
      </c>
      <c r="AM32" s="227"/>
      <c r="AN32" s="211">
        <v>2</v>
      </c>
      <c r="AO32" s="211" t="s">
        <v>1199</v>
      </c>
      <c r="AP32" s="227"/>
      <c r="AQ32" s="211">
        <v>2</v>
      </c>
      <c r="AR32" s="211" t="s">
        <v>1200</v>
      </c>
      <c r="AS32" s="227"/>
      <c r="AT32" s="211">
        <v>2</v>
      </c>
      <c r="AU32" s="211" t="s">
        <v>1200</v>
      </c>
      <c r="AV32" s="227" t="s">
        <v>1322</v>
      </c>
      <c r="AW32" s="211">
        <v>2</v>
      </c>
      <c r="AX32" s="211" t="s">
        <v>1200</v>
      </c>
      <c r="AY32" s="227" t="s">
        <v>1323</v>
      </c>
      <c r="AZ32" s="211">
        <v>2</v>
      </c>
      <c r="BA32" s="211" t="s">
        <v>1200</v>
      </c>
      <c r="BB32" s="227" t="s">
        <v>1324</v>
      </c>
      <c r="BC32" s="211">
        <v>1</v>
      </c>
      <c r="BD32" s="211" t="s">
        <v>1200</v>
      </c>
      <c r="BE32" s="227"/>
      <c r="BF32" s="212"/>
      <c r="BG32" s="212"/>
      <c r="BI32" s="214">
        <f t="shared" si="1"/>
        <v>18</v>
      </c>
      <c r="BJ32" s="237" t="s">
        <v>1542</v>
      </c>
    </row>
    <row r="33" spans="1:62" ht="78" customHeight="1" x14ac:dyDescent="0.3">
      <c r="A33" s="329" t="s">
        <v>258</v>
      </c>
      <c r="B33" s="330" t="s">
        <v>6</v>
      </c>
      <c r="C33" s="85" t="s">
        <v>8</v>
      </c>
      <c r="D33" s="164">
        <v>31</v>
      </c>
      <c r="E33" s="185" t="s">
        <v>944</v>
      </c>
      <c r="F33" s="185"/>
      <c r="G33" s="133" t="s">
        <v>634</v>
      </c>
      <c r="H33" s="133" t="s">
        <v>947</v>
      </c>
      <c r="I33" s="115"/>
      <c r="J33" s="115" t="s">
        <v>635</v>
      </c>
      <c r="K33" s="145" t="s">
        <v>595</v>
      </c>
      <c r="L33" s="145" t="s">
        <v>516</v>
      </c>
      <c r="M33" s="145" t="s">
        <v>636</v>
      </c>
      <c r="N33" s="145" t="s">
        <v>637</v>
      </c>
      <c r="O33" s="145"/>
      <c r="P33" s="145" t="s">
        <v>638</v>
      </c>
      <c r="Q33" s="145" t="s">
        <v>639</v>
      </c>
      <c r="R33" s="146"/>
      <c r="S33" s="211">
        <v>2</v>
      </c>
      <c r="T33" s="227"/>
      <c r="U33" s="211">
        <v>2</v>
      </c>
      <c r="V33" s="227" t="s">
        <v>1331</v>
      </c>
      <c r="W33" s="211">
        <v>2</v>
      </c>
      <c r="X33" s="227"/>
      <c r="Y33" s="211">
        <v>2</v>
      </c>
      <c r="Z33" s="211" t="s">
        <v>1199</v>
      </c>
      <c r="AA33" s="227"/>
      <c r="AB33" s="211">
        <v>2</v>
      </c>
      <c r="AC33" s="211" t="s">
        <v>1200</v>
      </c>
      <c r="AD33" s="227"/>
      <c r="AE33" s="211">
        <v>0</v>
      </c>
      <c r="AF33" s="211" t="s">
        <v>1199</v>
      </c>
      <c r="AG33" s="227"/>
      <c r="AH33" s="211">
        <v>0</v>
      </c>
      <c r="AI33" s="211" t="s">
        <v>1199</v>
      </c>
      <c r="AJ33" s="227"/>
      <c r="AK33" s="211">
        <v>2</v>
      </c>
      <c r="AL33" s="211" t="s">
        <v>1200</v>
      </c>
      <c r="AM33" s="227"/>
      <c r="AN33" s="211">
        <v>0</v>
      </c>
      <c r="AO33" s="211" t="s">
        <v>1200</v>
      </c>
      <c r="AP33" s="227"/>
      <c r="AQ33" s="211">
        <v>1</v>
      </c>
      <c r="AR33" s="211" t="s">
        <v>1200</v>
      </c>
      <c r="AS33" s="227" t="s">
        <v>1329</v>
      </c>
      <c r="AT33" s="211">
        <v>-1</v>
      </c>
      <c r="AU33" s="211" t="s">
        <v>1200</v>
      </c>
      <c r="AV33" s="227" t="s">
        <v>1379</v>
      </c>
      <c r="AW33" s="211">
        <v>0</v>
      </c>
      <c r="AX33" s="211" t="s">
        <v>1200</v>
      </c>
      <c r="AY33" s="227"/>
      <c r="AZ33" s="211">
        <v>2</v>
      </c>
      <c r="BA33" s="211" t="s">
        <v>1200</v>
      </c>
      <c r="BB33" s="227"/>
      <c r="BC33" s="211">
        <v>1</v>
      </c>
      <c r="BD33" s="211" t="s">
        <v>1200</v>
      </c>
      <c r="BE33" s="227" t="s">
        <v>1332</v>
      </c>
      <c r="BF33" s="212"/>
      <c r="BG33" s="212"/>
      <c r="BI33" s="214">
        <f t="shared" si="1"/>
        <v>15</v>
      </c>
      <c r="BJ33" s="209" t="s">
        <v>1205</v>
      </c>
    </row>
    <row r="34" spans="1:62" s="162" customFormat="1" ht="81" customHeight="1" x14ac:dyDescent="0.3">
      <c r="A34" s="329" t="s">
        <v>258</v>
      </c>
      <c r="B34" s="330" t="s">
        <v>6</v>
      </c>
      <c r="C34" s="85" t="s">
        <v>17</v>
      </c>
      <c r="D34" s="164">
        <v>32</v>
      </c>
      <c r="E34" s="185"/>
      <c r="F34" s="185"/>
      <c r="G34" s="133" t="s">
        <v>640</v>
      </c>
      <c r="H34" s="133" t="s">
        <v>1083</v>
      </c>
      <c r="I34" s="115" t="s">
        <v>1084</v>
      </c>
      <c r="J34" s="120" t="s">
        <v>1330</v>
      </c>
      <c r="K34" s="115" t="s">
        <v>1085</v>
      </c>
      <c r="L34" s="145" t="s">
        <v>1086</v>
      </c>
      <c r="M34" s="145" t="s">
        <v>1087</v>
      </c>
      <c r="N34" s="145" t="s">
        <v>380</v>
      </c>
      <c r="O34" s="145" t="s">
        <v>1088</v>
      </c>
      <c r="P34" s="115" t="s">
        <v>1089</v>
      </c>
      <c r="Q34" s="115" t="s">
        <v>1090</v>
      </c>
      <c r="R34" s="146" t="s">
        <v>641</v>
      </c>
      <c r="S34" s="211">
        <v>2</v>
      </c>
      <c r="T34" s="227"/>
      <c r="U34" s="211">
        <v>2</v>
      </c>
      <c r="V34" s="227"/>
      <c r="W34" s="211">
        <v>2</v>
      </c>
      <c r="X34" s="227"/>
      <c r="Y34" s="211">
        <v>2</v>
      </c>
      <c r="Z34" s="211" t="s">
        <v>1199</v>
      </c>
      <c r="AA34" s="227"/>
      <c r="AB34" s="211">
        <v>2</v>
      </c>
      <c r="AC34" s="211" t="s">
        <v>1200</v>
      </c>
      <c r="AD34" s="227"/>
      <c r="AE34" s="211">
        <v>0</v>
      </c>
      <c r="AF34" s="211" t="s">
        <v>1199</v>
      </c>
      <c r="AG34" s="227"/>
      <c r="AH34" s="211">
        <v>0</v>
      </c>
      <c r="AI34" s="211" t="s">
        <v>1199</v>
      </c>
      <c r="AJ34" s="227"/>
      <c r="AK34" s="211">
        <v>2</v>
      </c>
      <c r="AL34" s="211" t="s">
        <v>1200</v>
      </c>
      <c r="AM34" s="227"/>
      <c r="AN34" s="211">
        <v>0</v>
      </c>
      <c r="AO34" s="211" t="s">
        <v>1200</v>
      </c>
      <c r="AP34" s="227"/>
      <c r="AQ34" s="211">
        <v>1</v>
      </c>
      <c r="AR34" s="211" t="s">
        <v>1200</v>
      </c>
      <c r="AS34" s="227"/>
      <c r="AT34" s="211">
        <v>0</v>
      </c>
      <c r="AU34" s="211" t="s">
        <v>1200</v>
      </c>
      <c r="AV34" s="227"/>
      <c r="AW34" s="211">
        <v>0</v>
      </c>
      <c r="AX34" s="211" t="s">
        <v>1200</v>
      </c>
      <c r="AY34" s="227"/>
      <c r="AZ34" s="211">
        <v>2</v>
      </c>
      <c r="BA34" s="211" t="s">
        <v>1200</v>
      </c>
      <c r="BB34" s="227"/>
      <c r="BC34" s="211">
        <v>1</v>
      </c>
      <c r="BD34" s="211" t="s">
        <v>1200</v>
      </c>
      <c r="BE34" s="227" t="s">
        <v>1333</v>
      </c>
      <c r="BF34" s="212"/>
      <c r="BG34" s="212"/>
      <c r="BI34" s="214">
        <f t="shared" si="1"/>
        <v>16</v>
      </c>
      <c r="BJ34" s="209" t="s">
        <v>1205</v>
      </c>
    </row>
    <row r="35" spans="1:62" s="162" customFormat="1" ht="81" customHeight="1" x14ac:dyDescent="0.3">
      <c r="A35" s="329" t="s">
        <v>258</v>
      </c>
      <c r="B35" s="330" t="s">
        <v>6</v>
      </c>
      <c r="C35" s="85" t="s">
        <v>17</v>
      </c>
      <c r="D35" s="164">
        <v>33</v>
      </c>
      <c r="E35" s="185"/>
      <c r="F35" s="185"/>
      <c r="G35" s="133" t="s">
        <v>668</v>
      </c>
      <c r="H35" s="133" t="s">
        <v>493</v>
      </c>
      <c r="I35" s="115" t="s">
        <v>642</v>
      </c>
      <c r="J35" s="120" t="s">
        <v>643</v>
      </c>
      <c r="K35" s="145" t="s">
        <v>644</v>
      </c>
      <c r="L35" s="145" t="s">
        <v>645</v>
      </c>
      <c r="M35" s="145" t="s">
        <v>646</v>
      </c>
      <c r="N35" s="145">
        <v>2021</v>
      </c>
      <c r="O35" s="145" t="s">
        <v>647</v>
      </c>
      <c r="P35" s="145" t="s">
        <v>648</v>
      </c>
      <c r="Q35" s="145" t="s">
        <v>649</v>
      </c>
      <c r="R35" s="146"/>
      <c r="S35" s="211">
        <v>2</v>
      </c>
      <c r="T35" s="227"/>
      <c r="U35" s="211">
        <v>2</v>
      </c>
      <c r="V35" s="227" t="s">
        <v>1335</v>
      </c>
      <c r="W35" s="211">
        <v>2</v>
      </c>
      <c r="X35" s="227" t="s">
        <v>1334</v>
      </c>
      <c r="Y35" s="211">
        <v>2</v>
      </c>
      <c r="Z35" s="211" t="s">
        <v>1199</v>
      </c>
      <c r="AA35" s="227"/>
      <c r="AB35" s="211">
        <v>2</v>
      </c>
      <c r="AC35" s="211" t="s">
        <v>1200</v>
      </c>
      <c r="AD35" s="227"/>
      <c r="AE35" s="211">
        <v>0</v>
      </c>
      <c r="AF35" s="211" t="s">
        <v>1199</v>
      </c>
      <c r="AG35" s="227"/>
      <c r="AH35" s="211">
        <v>0</v>
      </c>
      <c r="AI35" s="211" t="s">
        <v>1199</v>
      </c>
      <c r="AJ35" s="227"/>
      <c r="AK35" s="211">
        <v>2</v>
      </c>
      <c r="AL35" s="211" t="s">
        <v>1200</v>
      </c>
      <c r="AM35" s="227"/>
      <c r="AN35" s="211">
        <v>0</v>
      </c>
      <c r="AO35" s="211" t="s">
        <v>1200</v>
      </c>
      <c r="AP35" s="227"/>
      <c r="AQ35" s="211">
        <v>0</v>
      </c>
      <c r="AR35" s="211" t="s">
        <v>1200</v>
      </c>
      <c r="AS35" s="227"/>
      <c r="AT35" s="211">
        <v>0</v>
      </c>
      <c r="AU35" s="211" t="s">
        <v>1200</v>
      </c>
      <c r="AV35" s="227"/>
      <c r="AW35" s="211">
        <v>0</v>
      </c>
      <c r="AX35" s="211" t="s">
        <v>1200</v>
      </c>
      <c r="AY35" s="227"/>
      <c r="AZ35" s="211">
        <v>2</v>
      </c>
      <c r="BA35" s="211" t="s">
        <v>1200</v>
      </c>
      <c r="BB35" s="227"/>
      <c r="BC35" s="211">
        <v>2</v>
      </c>
      <c r="BD35" s="211" t="s">
        <v>1200</v>
      </c>
      <c r="BE35" s="227" t="s">
        <v>1336</v>
      </c>
      <c r="BF35" s="212"/>
      <c r="BG35" s="212"/>
      <c r="BI35" s="214">
        <f t="shared" si="1"/>
        <v>16</v>
      </c>
      <c r="BJ35" s="237" t="s">
        <v>1542</v>
      </c>
    </row>
    <row r="36" spans="1:62" s="162" customFormat="1" ht="81" customHeight="1" x14ac:dyDescent="0.3">
      <c r="A36" s="329" t="s">
        <v>258</v>
      </c>
      <c r="B36" s="330" t="s">
        <v>6</v>
      </c>
      <c r="C36" s="85" t="s">
        <v>17</v>
      </c>
      <c r="D36" s="164">
        <v>34</v>
      </c>
      <c r="E36" s="185"/>
      <c r="F36" s="185"/>
      <c r="G36" s="174" t="s">
        <v>667</v>
      </c>
      <c r="H36" s="133" t="s">
        <v>493</v>
      </c>
      <c r="I36" s="115" t="s">
        <v>642</v>
      </c>
      <c r="J36" s="120" t="s">
        <v>650</v>
      </c>
      <c r="K36" s="145" t="s">
        <v>651</v>
      </c>
      <c r="L36" s="115" t="s">
        <v>652</v>
      </c>
      <c r="M36" s="145" t="s">
        <v>571</v>
      </c>
      <c r="N36" s="145" t="s">
        <v>653</v>
      </c>
      <c r="O36" s="145" t="s">
        <v>654</v>
      </c>
      <c r="P36" s="173">
        <v>50000</v>
      </c>
      <c r="Q36" s="145" t="s">
        <v>655</v>
      </c>
      <c r="R36" s="146"/>
      <c r="S36" s="211">
        <v>2</v>
      </c>
      <c r="T36" s="227" t="s">
        <v>1337</v>
      </c>
      <c r="U36" s="211">
        <v>1</v>
      </c>
      <c r="V36" s="227" t="s">
        <v>1338</v>
      </c>
      <c r="W36" s="211">
        <v>2</v>
      </c>
      <c r="X36" s="227"/>
      <c r="Y36" s="211">
        <v>2</v>
      </c>
      <c r="Z36" s="211" t="s">
        <v>1199</v>
      </c>
      <c r="AA36" s="227"/>
      <c r="AB36" s="211">
        <v>2</v>
      </c>
      <c r="AC36" s="211" t="s">
        <v>1200</v>
      </c>
      <c r="AD36" s="227"/>
      <c r="AE36" s="211">
        <v>0</v>
      </c>
      <c r="AF36" s="211" t="s">
        <v>1199</v>
      </c>
      <c r="AG36" s="227"/>
      <c r="AH36" s="211">
        <v>0</v>
      </c>
      <c r="AI36" s="211" t="s">
        <v>1199</v>
      </c>
      <c r="AJ36" s="227"/>
      <c r="AK36" s="211">
        <v>2</v>
      </c>
      <c r="AL36" s="211" t="s">
        <v>1200</v>
      </c>
      <c r="AM36" s="227"/>
      <c r="AN36" s="211">
        <v>0</v>
      </c>
      <c r="AO36" s="211" t="s">
        <v>1200</v>
      </c>
      <c r="AP36" s="227"/>
      <c r="AQ36" s="211">
        <v>2</v>
      </c>
      <c r="AR36" s="211" t="s">
        <v>1200</v>
      </c>
      <c r="AS36" s="227" t="s">
        <v>1339</v>
      </c>
      <c r="AT36" s="211">
        <v>1</v>
      </c>
      <c r="AU36" s="211" t="s">
        <v>1200</v>
      </c>
      <c r="AV36" s="227" t="s">
        <v>1339</v>
      </c>
      <c r="AW36" s="211">
        <v>2</v>
      </c>
      <c r="AX36" s="211" t="s">
        <v>1200</v>
      </c>
      <c r="AY36" s="227" t="s">
        <v>1339</v>
      </c>
      <c r="AZ36" s="211">
        <v>2</v>
      </c>
      <c r="BA36" s="211" t="s">
        <v>1200</v>
      </c>
      <c r="BB36" s="227"/>
      <c r="BC36" s="211">
        <v>2</v>
      </c>
      <c r="BD36" s="211" t="s">
        <v>1200</v>
      </c>
      <c r="BE36" s="227"/>
      <c r="BF36" s="212"/>
      <c r="BG36" s="212"/>
      <c r="BI36" s="214">
        <f t="shared" si="1"/>
        <v>20</v>
      </c>
      <c r="BJ36" s="209" t="s">
        <v>1289</v>
      </c>
    </row>
    <row r="37" spans="1:62" ht="86.25" customHeight="1" x14ac:dyDescent="0.3">
      <c r="A37" s="329" t="s">
        <v>258</v>
      </c>
      <c r="B37" s="330" t="s">
        <v>6</v>
      </c>
      <c r="C37" s="85" t="s">
        <v>17</v>
      </c>
      <c r="D37" s="164">
        <v>35</v>
      </c>
      <c r="E37" s="185"/>
      <c r="F37" s="185"/>
      <c r="G37" s="112" t="s">
        <v>364</v>
      </c>
      <c r="H37" s="90" t="s">
        <v>659</v>
      </c>
      <c r="I37" s="115"/>
      <c r="J37" s="115" t="s">
        <v>660</v>
      </c>
      <c r="K37" s="145" t="s">
        <v>661</v>
      </c>
      <c r="L37" s="145" t="s">
        <v>662</v>
      </c>
      <c r="M37" s="145" t="s">
        <v>663</v>
      </c>
      <c r="N37" s="145" t="s">
        <v>380</v>
      </c>
      <c r="O37" s="145" t="s">
        <v>664</v>
      </c>
      <c r="P37" s="145" t="s">
        <v>666</v>
      </c>
      <c r="Q37" s="145" t="s">
        <v>665</v>
      </c>
      <c r="R37" s="93"/>
      <c r="S37" s="211">
        <v>2</v>
      </c>
      <c r="T37" s="227"/>
      <c r="U37" s="211">
        <v>2</v>
      </c>
      <c r="V37" s="227"/>
      <c r="W37" s="211">
        <v>2</v>
      </c>
      <c r="X37" s="227"/>
      <c r="Y37" s="211">
        <v>2</v>
      </c>
      <c r="Z37" s="211" t="s">
        <v>1199</v>
      </c>
      <c r="AA37" s="227"/>
      <c r="AB37" s="211">
        <v>2</v>
      </c>
      <c r="AC37" s="211" t="s">
        <v>1199</v>
      </c>
      <c r="AD37" s="227"/>
      <c r="AE37" s="211">
        <v>0</v>
      </c>
      <c r="AF37" s="211" t="s">
        <v>1199</v>
      </c>
      <c r="AG37" s="227"/>
      <c r="AH37" s="211">
        <v>0</v>
      </c>
      <c r="AI37" s="211" t="s">
        <v>1199</v>
      </c>
      <c r="AJ37" s="227"/>
      <c r="AK37" s="211">
        <v>2</v>
      </c>
      <c r="AL37" s="211" t="s">
        <v>1199</v>
      </c>
      <c r="AM37" s="227"/>
      <c r="AN37" s="211">
        <v>0</v>
      </c>
      <c r="AO37" s="211" t="s">
        <v>1199</v>
      </c>
      <c r="AP37" s="227"/>
      <c r="AQ37" s="211">
        <v>0</v>
      </c>
      <c r="AR37" s="211" t="s">
        <v>1200</v>
      </c>
      <c r="AS37" s="227"/>
      <c r="AT37" s="211">
        <v>0</v>
      </c>
      <c r="AU37" s="211" t="s">
        <v>1200</v>
      </c>
      <c r="AV37" s="227"/>
      <c r="AW37" s="211">
        <v>0</v>
      </c>
      <c r="AX37" s="211" t="s">
        <v>1200</v>
      </c>
      <c r="AY37" s="227"/>
      <c r="AZ37" s="211">
        <v>2</v>
      </c>
      <c r="BA37" s="211" t="s">
        <v>1200</v>
      </c>
      <c r="BB37" s="227"/>
      <c r="BC37" s="211">
        <v>2</v>
      </c>
      <c r="BD37" s="211" t="s">
        <v>1200</v>
      </c>
      <c r="BE37" s="227"/>
      <c r="BF37" s="212"/>
      <c r="BG37" s="212"/>
      <c r="BI37" s="214">
        <f t="shared" si="1"/>
        <v>16</v>
      </c>
      <c r="BJ37" s="209" t="s">
        <v>1205</v>
      </c>
    </row>
    <row r="38" spans="1:62" ht="101.25" customHeight="1" x14ac:dyDescent="0.3">
      <c r="A38" s="329" t="s">
        <v>258</v>
      </c>
      <c r="B38" s="330" t="s">
        <v>6</v>
      </c>
      <c r="C38" s="85" t="s">
        <v>17</v>
      </c>
      <c r="D38" s="164">
        <v>36</v>
      </c>
      <c r="E38" s="185"/>
      <c r="F38" s="185"/>
      <c r="G38" s="174" t="s">
        <v>394</v>
      </c>
      <c r="H38" s="90" t="s">
        <v>405</v>
      </c>
      <c r="I38" s="115" t="s">
        <v>396</v>
      </c>
      <c r="J38" s="115" t="s">
        <v>395</v>
      </c>
      <c r="K38" s="87" t="s">
        <v>398</v>
      </c>
      <c r="L38" s="87" t="s">
        <v>397</v>
      </c>
      <c r="M38" s="87" t="s">
        <v>401</v>
      </c>
      <c r="N38" s="87" t="s">
        <v>400</v>
      </c>
      <c r="O38" s="87" t="s">
        <v>402</v>
      </c>
      <c r="P38" s="87" t="s">
        <v>399</v>
      </c>
      <c r="Q38" s="87" t="s">
        <v>403</v>
      </c>
      <c r="R38" s="93" t="s">
        <v>404</v>
      </c>
      <c r="S38" s="211">
        <v>2</v>
      </c>
      <c r="T38" s="227"/>
      <c r="U38" s="211">
        <v>2</v>
      </c>
      <c r="V38" s="227"/>
      <c r="W38" s="211">
        <v>2</v>
      </c>
      <c r="X38" s="227"/>
      <c r="Y38" s="211">
        <v>2</v>
      </c>
      <c r="Z38" s="211" t="s">
        <v>1199</v>
      </c>
      <c r="AA38" s="227"/>
      <c r="AB38" s="211">
        <v>2</v>
      </c>
      <c r="AC38" s="211" t="s">
        <v>1199</v>
      </c>
      <c r="AD38" s="227"/>
      <c r="AE38" s="211">
        <v>0</v>
      </c>
      <c r="AF38" s="211" t="s">
        <v>1199</v>
      </c>
      <c r="AG38" s="227"/>
      <c r="AH38" s="211">
        <v>0</v>
      </c>
      <c r="AI38" s="211" t="s">
        <v>1199</v>
      </c>
      <c r="AJ38" s="227"/>
      <c r="AK38" s="211">
        <v>1</v>
      </c>
      <c r="AL38" s="211" t="s">
        <v>1199</v>
      </c>
      <c r="AM38" s="227"/>
      <c r="AN38" s="211">
        <v>0</v>
      </c>
      <c r="AO38" s="211" t="s">
        <v>1199</v>
      </c>
      <c r="AP38" s="227"/>
      <c r="AQ38" s="211">
        <v>0</v>
      </c>
      <c r="AR38" s="211" t="s">
        <v>1200</v>
      </c>
      <c r="AS38" s="227"/>
      <c r="AT38" s="211">
        <v>0</v>
      </c>
      <c r="AU38" s="211" t="s">
        <v>1200</v>
      </c>
      <c r="AV38" s="227"/>
      <c r="AW38" s="211">
        <v>0</v>
      </c>
      <c r="AX38" s="211" t="s">
        <v>1200</v>
      </c>
      <c r="AY38" s="227"/>
      <c r="AZ38" s="211">
        <v>2</v>
      </c>
      <c r="BA38" s="211" t="s">
        <v>1200</v>
      </c>
      <c r="BB38" s="227"/>
      <c r="BC38" s="211">
        <v>2</v>
      </c>
      <c r="BD38" s="211" t="s">
        <v>1200</v>
      </c>
      <c r="BE38" s="227"/>
      <c r="BF38" s="212"/>
      <c r="BG38" s="212"/>
      <c r="BI38" s="214">
        <f t="shared" si="1"/>
        <v>15</v>
      </c>
      <c r="BJ38" s="209" t="s">
        <v>1340</v>
      </c>
    </row>
    <row r="39" spans="1:62" ht="113.7" customHeight="1" x14ac:dyDescent="0.3">
      <c r="A39" s="329" t="s">
        <v>258</v>
      </c>
      <c r="B39" s="330" t="s">
        <v>6</v>
      </c>
      <c r="C39" s="85" t="s">
        <v>17</v>
      </c>
      <c r="D39" s="164">
        <v>37</v>
      </c>
      <c r="E39" s="185"/>
      <c r="F39" s="185"/>
      <c r="G39" s="90" t="s">
        <v>446</v>
      </c>
      <c r="H39" s="90" t="s">
        <v>448</v>
      </c>
      <c r="I39" s="115" t="s">
        <v>449</v>
      </c>
      <c r="J39" s="115" t="s">
        <v>447</v>
      </c>
      <c r="K39" s="87" t="s">
        <v>450</v>
      </c>
      <c r="L39" s="87" t="s">
        <v>451</v>
      </c>
      <c r="M39" s="87" t="s">
        <v>454</v>
      </c>
      <c r="N39" s="87" t="s">
        <v>452</v>
      </c>
      <c r="O39" s="87"/>
      <c r="P39" s="87" t="s">
        <v>453</v>
      </c>
      <c r="Q39" s="87"/>
      <c r="R39" s="93"/>
      <c r="S39" s="211">
        <v>2</v>
      </c>
      <c r="T39" s="227"/>
      <c r="U39" s="211">
        <v>2</v>
      </c>
      <c r="V39" s="227"/>
      <c r="W39" s="211">
        <v>2</v>
      </c>
      <c r="X39" s="227"/>
      <c r="Y39" s="211">
        <v>2</v>
      </c>
      <c r="Z39" s="211" t="s">
        <v>1199</v>
      </c>
      <c r="AA39" s="227"/>
      <c r="AB39" s="211">
        <v>2</v>
      </c>
      <c r="AC39" s="211" t="s">
        <v>1199</v>
      </c>
      <c r="AD39" s="227"/>
      <c r="AE39" s="211">
        <v>0</v>
      </c>
      <c r="AF39" s="211" t="s">
        <v>1199</v>
      </c>
      <c r="AG39" s="227"/>
      <c r="AH39" s="211">
        <v>0</v>
      </c>
      <c r="AI39" s="211" t="s">
        <v>1199</v>
      </c>
      <c r="AJ39" s="227"/>
      <c r="AK39" s="211">
        <v>2</v>
      </c>
      <c r="AL39" s="211" t="s">
        <v>1199</v>
      </c>
      <c r="AM39" s="227"/>
      <c r="AN39" s="211">
        <v>0</v>
      </c>
      <c r="AO39" s="211" t="s">
        <v>1199</v>
      </c>
      <c r="AP39" s="227"/>
      <c r="AQ39" s="211">
        <v>0</v>
      </c>
      <c r="AR39" s="211" t="s">
        <v>1200</v>
      </c>
      <c r="AS39" s="227"/>
      <c r="AT39" s="211">
        <v>0</v>
      </c>
      <c r="AU39" s="211" t="s">
        <v>1200</v>
      </c>
      <c r="AV39" s="227"/>
      <c r="AW39" s="211">
        <v>0</v>
      </c>
      <c r="AX39" s="211" t="s">
        <v>1200</v>
      </c>
      <c r="AY39" s="227"/>
      <c r="AZ39" s="211">
        <v>2</v>
      </c>
      <c r="BA39" s="211" t="s">
        <v>1200</v>
      </c>
      <c r="BB39" s="227"/>
      <c r="BC39" s="211">
        <v>2</v>
      </c>
      <c r="BD39" s="211" t="s">
        <v>1200</v>
      </c>
      <c r="BE39" s="227" t="s">
        <v>1341</v>
      </c>
      <c r="BF39" s="212"/>
      <c r="BG39" s="212"/>
      <c r="BI39" s="214">
        <f t="shared" si="1"/>
        <v>16</v>
      </c>
      <c r="BJ39" s="236" t="s">
        <v>1542</v>
      </c>
    </row>
    <row r="40" spans="1:62" s="162" customFormat="1" ht="101.25" customHeight="1" x14ac:dyDescent="0.3">
      <c r="A40" s="329" t="s">
        <v>258</v>
      </c>
      <c r="B40" s="330" t="s">
        <v>6</v>
      </c>
      <c r="C40" s="85" t="s">
        <v>17</v>
      </c>
      <c r="D40" s="164">
        <v>38</v>
      </c>
      <c r="E40" s="185"/>
      <c r="F40" s="185"/>
      <c r="G40" s="133" t="s">
        <v>669</v>
      </c>
      <c r="H40" s="133" t="s">
        <v>670</v>
      </c>
      <c r="I40" s="115" t="s">
        <v>671</v>
      </c>
      <c r="J40" s="115" t="s">
        <v>672</v>
      </c>
      <c r="K40" s="145" t="s">
        <v>673</v>
      </c>
      <c r="L40" s="145" t="s">
        <v>674</v>
      </c>
      <c r="M40" s="145" t="s">
        <v>675</v>
      </c>
      <c r="N40" s="145" t="s">
        <v>370</v>
      </c>
      <c r="O40" s="145" t="s">
        <v>676</v>
      </c>
      <c r="P40" s="145" t="s">
        <v>677</v>
      </c>
      <c r="Q40" s="145" t="s">
        <v>678</v>
      </c>
      <c r="R40" s="146"/>
      <c r="S40" s="211">
        <v>2</v>
      </c>
      <c r="T40" s="227"/>
      <c r="U40" s="211">
        <v>2</v>
      </c>
      <c r="V40" s="227"/>
      <c r="W40" s="211">
        <v>2</v>
      </c>
      <c r="X40" s="227"/>
      <c r="Y40" s="211">
        <v>2</v>
      </c>
      <c r="Z40" s="211" t="s">
        <v>1199</v>
      </c>
      <c r="AA40" s="227"/>
      <c r="AB40" s="211">
        <v>2</v>
      </c>
      <c r="AC40" s="211" t="s">
        <v>1199</v>
      </c>
      <c r="AD40" s="227"/>
      <c r="AE40" s="211">
        <v>0</v>
      </c>
      <c r="AF40" s="211" t="s">
        <v>1199</v>
      </c>
      <c r="AG40" s="227"/>
      <c r="AH40" s="211">
        <v>0</v>
      </c>
      <c r="AI40" s="211" t="s">
        <v>1199</v>
      </c>
      <c r="AJ40" s="227"/>
      <c r="AK40" s="211">
        <v>2</v>
      </c>
      <c r="AL40" s="211" t="s">
        <v>1199</v>
      </c>
      <c r="AM40" s="227"/>
      <c r="AN40" s="211">
        <v>0</v>
      </c>
      <c r="AO40" s="211" t="s">
        <v>1199</v>
      </c>
      <c r="AP40" s="227"/>
      <c r="AQ40" s="211">
        <v>0</v>
      </c>
      <c r="AR40" s="211" t="s">
        <v>1200</v>
      </c>
      <c r="AS40" s="227"/>
      <c r="AT40" s="211">
        <v>0</v>
      </c>
      <c r="AU40" s="211" t="s">
        <v>1200</v>
      </c>
      <c r="AV40" s="227"/>
      <c r="AW40" s="211">
        <v>0</v>
      </c>
      <c r="AX40" s="211" t="s">
        <v>1200</v>
      </c>
      <c r="AY40" s="227"/>
      <c r="AZ40" s="211">
        <v>2</v>
      </c>
      <c r="BA40" s="211" t="s">
        <v>1200</v>
      </c>
      <c r="BB40" s="227"/>
      <c r="BC40" s="211">
        <v>1</v>
      </c>
      <c r="BD40" s="211" t="s">
        <v>1200</v>
      </c>
      <c r="BE40" s="227"/>
      <c r="BF40" s="212"/>
      <c r="BG40" s="269"/>
      <c r="BI40" s="214">
        <f t="shared" si="1"/>
        <v>15</v>
      </c>
      <c r="BJ40" s="209" t="s">
        <v>1205</v>
      </c>
    </row>
    <row r="41" spans="1:62" ht="116.25" customHeight="1" x14ac:dyDescent="0.3">
      <c r="A41" s="329" t="s">
        <v>258</v>
      </c>
      <c r="B41" s="330" t="s">
        <v>6</v>
      </c>
      <c r="C41" s="85" t="s">
        <v>187</v>
      </c>
      <c r="D41" s="164">
        <v>39</v>
      </c>
      <c r="E41" s="185"/>
      <c r="F41" s="185"/>
      <c r="G41" s="133" t="s">
        <v>411</v>
      </c>
      <c r="H41" s="133" t="s">
        <v>408</v>
      </c>
      <c r="I41" s="115" t="s">
        <v>1342</v>
      </c>
      <c r="J41" s="115" t="s">
        <v>412</v>
      </c>
      <c r="K41" s="132" t="s">
        <v>413</v>
      </c>
      <c r="L41" s="135" t="s">
        <v>414</v>
      </c>
      <c r="M41" s="132" t="s">
        <v>410</v>
      </c>
      <c r="N41" s="132" t="s">
        <v>415</v>
      </c>
      <c r="O41" s="132" t="s">
        <v>416</v>
      </c>
      <c r="P41" s="136" t="s">
        <v>417</v>
      </c>
      <c r="Q41" s="132" t="s">
        <v>418</v>
      </c>
      <c r="R41" s="134"/>
      <c r="S41" s="211">
        <v>2</v>
      </c>
      <c r="T41" s="227"/>
      <c r="U41" s="211">
        <v>2</v>
      </c>
      <c r="V41" s="227"/>
      <c r="W41" s="211">
        <v>2</v>
      </c>
      <c r="X41" s="227"/>
      <c r="Y41" s="211">
        <v>2</v>
      </c>
      <c r="Z41" s="211" t="s">
        <v>1200</v>
      </c>
      <c r="AA41" s="227"/>
      <c r="AB41" s="211">
        <v>2</v>
      </c>
      <c r="AC41" s="211" t="s">
        <v>1200</v>
      </c>
      <c r="AD41" s="227"/>
      <c r="AE41" s="211">
        <v>0</v>
      </c>
      <c r="AF41" s="211" t="s">
        <v>1199</v>
      </c>
      <c r="AG41" s="227"/>
      <c r="AH41" s="211">
        <v>0</v>
      </c>
      <c r="AI41" s="211" t="s">
        <v>1199</v>
      </c>
      <c r="AJ41" s="227"/>
      <c r="AK41" s="211">
        <v>2</v>
      </c>
      <c r="AL41" s="211" t="s">
        <v>1199</v>
      </c>
      <c r="AM41" s="227"/>
      <c r="AN41" s="211">
        <v>0</v>
      </c>
      <c r="AO41" s="211" t="s">
        <v>1199</v>
      </c>
      <c r="AP41" s="227"/>
      <c r="AQ41" s="211">
        <v>0</v>
      </c>
      <c r="AR41" s="211" t="s">
        <v>1200</v>
      </c>
      <c r="AS41" s="227"/>
      <c r="AT41" s="211">
        <v>0</v>
      </c>
      <c r="AU41" s="211" t="s">
        <v>1200</v>
      </c>
      <c r="AV41" s="227"/>
      <c r="AW41" s="211">
        <v>0</v>
      </c>
      <c r="AX41" s="211" t="s">
        <v>1200</v>
      </c>
      <c r="AY41" s="227"/>
      <c r="AZ41" s="211">
        <v>1</v>
      </c>
      <c r="BA41" s="211" t="s">
        <v>1200</v>
      </c>
      <c r="BB41" s="227"/>
      <c r="BC41" s="211">
        <v>2</v>
      </c>
      <c r="BD41" s="211" t="s">
        <v>1200</v>
      </c>
      <c r="BE41" s="227" t="s">
        <v>1336</v>
      </c>
      <c r="BF41" s="212"/>
      <c r="BG41" s="269"/>
      <c r="BI41" s="214">
        <f t="shared" si="1"/>
        <v>15</v>
      </c>
      <c r="BJ41" s="209" t="s">
        <v>1205</v>
      </c>
    </row>
    <row r="42" spans="1:62" ht="108" customHeight="1" x14ac:dyDescent="0.3">
      <c r="A42" s="329" t="s">
        <v>258</v>
      </c>
      <c r="B42" s="330" t="s">
        <v>6</v>
      </c>
      <c r="C42" s="85" t="s">
        <v>187</v>
      </c>
      <c r="D42" s="164">
        <v>40</v>
      </c>
      <c r="E42" s="185"/>
      <c r="F42" s="185"/>
      <c r="G42" s="133" t="s">
        <v>679</v>
      </c>
      <c r="H42" s="133" t="s">
        <v>326</v>
      </c>
      <c r="I42" s="115" t="s">
        <v>680</v>
      </c>
      <c r="J42" s="120" t="s">
        <v>681</v>
      </c>
      <c r="K42" s="145" t="s">
        <v>682</v>
      </c>
      <c r="L42" s="145" t="s">
        <v>683</v>
      </c>
      <c r="M42" s="145" t="s">
        <v>684</v>
      </c>
      <c r="N42" s="145"/>
      <c r="O42" s="145" t="s">
        <v>685</v>
      </c>
      <c r="P42" s="145" t="s">
        <v>686</v>
      </c>
      <c r="Q42" s="145" t="s">
        <v>687</v>
      </c>
      <c r="R42" s="146"/>
      <c r="S42" s="211">
        <v>1</v>
      </c>
      <c r="T42" s="227" t="s">
        <v>1346</v>
      </c>
      <c r="U42" s="211">
        <v>1</v>
      </c>
      <c r="V42" s="227" t="s">
        <v>1343</v>
      </c>
      <c r="W42" s="211">
        <v>2</v>
      </c>
      <c r="X42" s="227" t="s">
        <v>1334</v>
      </c>
      <c r="Y42" s="211">
        <v>2</v>
      </c>
      <c r="Z42" s="211" t="s">
        <v>1200</v>
      </c>
      <c r="AA42" s="227"/>
      <c r="AB42" s="211">
        <v>2</v>
      </c>
      <c r="AC42" s="211" t="s">
        <v>1200</v>
      </c>
      <c r="AD42" s="227"/>
      <c r="AE42" s="211">
        <v>0</v>
      </c>
      <c r="AF42" s="211" t="s">
        <v>1199</v>
      </c>
      <c r="AG42" s="227"/>
      <c r="AH42" s="211">
        <v>0</v>
      </c>
      <c r="AI42" s="211" t="s">
        <v>1199</v>
      </c>
      <c r="AJ42" s="227"/>
      <c r="AK42" s="211">
        <v>2</v>
      </c>
      <c r="AL42" s="211" t="s">
        <v>1199</v>
      </c>
      <c r="AM42" s="227"/>
      <c r="AN42" s="211">
        <v>0</v>
      </c>
      <c r="AO42" s="211" t="s">
        <v>1199</v>
      </c>
      <c r="AP42" s="227"/>
      <c r="AQ42" s="211">
        <v>1</v>
      </c>
      <c r="AR42" s="211" t="s">
        <v>1200</v>
      </c>
      <c r="AS42" s="227"/>
      <c r="AT42" s="211">
        <v>0</v>
      </c>
      <c r="AU42" s="211" t="s">
        <v>1200</v>
      </c>
      <c r="AV42" s="227"/>
      <c r="AW42" s="211">
        <v>0</v>
      </c>
      <c r="AX42" s="211" t="s">
        <v>1200</v>
      </c>
      <c r="AY42" s="227"/>
      <c r="AZ42" s="211">
        <v>2</v>
      </c>
      <c r="BA42" s="211" t="s">
        <v>1200</v>
      </c>
      <c r="BB42" s="227" t="s">
        <v>1344</v>
      </c>
      <c r="BC42" s="211">
        <v>2</v>
      </c>
      <c r="BD42" s="211" t="s">
        <v>1200</v>
      </c>
      <c r="BE42" s="227" t="s">
        <v>1345</v>
      </c>
      <c r="BF42" s="212"/>
      <c r="BG42" s="269"/>
      <c r="BI42" s="214">
        <f t="shared" si="1"/>
        <v>15</v>
      </c>
      <c r="BJ42" s="209" t="s">
        <v>1289</v>
      </c>
    </row>
    <row r="43" spans="1:62" s="162" customFormat="1" ht="108" customHeight="1" x14ac:dyDescent="0.3">
      <c r="A43" s="329" t="s">
        <v>258</v>
      </c>
      <c r="B43" s="330" t="s">
        <v>6</v>
      </c>
      <c r="C43" s="85" t="s">
        <v>187</v>
      </c>
      <c r="D43" s="164">
        <v>41</v>
      </c>
      <c r="E43" s="185"/>
      <c r="F43" s="185"/>
      <c r="G43" s="133" t="s">
        <v>690</v>
      </c>
      <c r="H43" s="133" t="s">
        <v>493</v>
      </c>
      <c r="I43" s="115" t="s">
        <v>642</v>
      </c>
      <c r="J43" s="120" t="s">
        <v>688</v>
      </c>
      <c r="K43" s="145" t="s">
        <v>644</v>
      </c>
      <c r="L43" s="145" t="s">
        <v>645</v>
      </c>
      <c r="M43" s="145" t="s">
        <v>646</v>
      </c>
      <c r="N43" s="145">
        <v>2021</v>
      </c>
      <c r="O43" s="145" t="s">
        <v>647</v>
      </c>
      <c r="P43" s="171">
        <v>150000</v>
      </c>
      <c r="Q43" s="145" t="s">
        <v>689</v>
      </c>
      <c r="R43" s="146"/>
      <c r="S43" s="211">
        <v>1</v>
      </c>
      <c r="T43" s="227" t="s">
        <v>1347</v>
      </c>
      <c r="U43" s="211">
        <v>1</v>
      </c>
      <c r="V43" s="227" t="s">
        <v>1348</v>
      </c>
      <c r="W43" s="211">
        <v>2</v>
      </c>
      <c r="X43" s="227"/>
      <c r="Y43" s="211">
        <v>2</v>
      </c>
      <c r="Z43" s="211" t="s">
        <v>1200</v>
      </c>
      <c r="AA43" s="227"/>
      <c r="AB43" s="211">
        <v>2</v>
      </c>
      <c r="AC43" s="211" t="s">
        <v>1200</v>
      </c>
      <c r="AD43" s="227"/>
      <c r="AE43" s="211">
        <v>0</v>
      </c>
      <c r="AF43" s="211" t="s">
        <v>1199</v>
      </c>
      <c r="AG43" s="227"/>
      <c r="AH43" s="211">
        <v>0</v>
      </c>
      <c r="AI43" s="211" t="s">
        <v>1199</v>
      </c>
      <c r="AJ43" s="227"/>
      <c r="AK43" s="211">
        <v>2</v>
      </c>
      <c r="AL43" s="211" t="s">
        <v>1199</v>
      </c>
      <c r="AM43" s="227"/>
      <c r="AN43" s="211">
        <v>0</v>
      </c>
      <c r="AO43" s="211" t="s">
        <v>1199</v>
      </c>
      <c r="AP43" s="227"/>
      <c r="AQ43" s="211">
        <v>0</v>
      </c>
      <c r="AR43" s="211" t="s">
        <v>1200</v>
      </c>
      <c r="AS43" s="227"/>
      <c r="AT43" s="211">
        <v>0</v>
      </c>
      <c r="AU43" s="211" t="s">
        <v>1200</v>
      </c>
      <c r="AV43" s="227"/>
      <c r="AW43" s="211">
        <v>0</v>
      </c>
      <c r="AX43" s="211" t="s">
        <v>1200</v>
      </c>
      <c r="AY43" s="227"/>
      <c r="AZ43" s="211">
        <v>2</v>
      </c>
      <c r="BA43" s="211" t="s">
        <v>1200</v>
      </c>
      <c r="BB43" s="227"/>
      <c r="BC43" s="211">
        <v>2</v>
      </c>
      <c r="BD43" s="211" t="s">
        <v>1200</v>
      </c>
      <c r="BE43" s="227" t="s">
        <v>1336</v>
      </c>
      <c r="BF43" s="212"/>
      <c r="BG43" s="269"/>
      <c r="BI43" s="214">
        <f t="shared" si="1"/>
        <v>14</v>
      </c>
      <c r="BJ43" s="259" t="s">
        <v>1542</v>
      </c>
    </row>
    <row r="44" spans="1:62" ht="114.75" customHeight="1" x14ac:dyDescent="0.3">
      <c r="A44" s="329" t="s">
        <v>258</v>
      </c>
      <c r="B44" s="330" t="s">
        <v>6</v>
      </c>
      <c r="C44" s="85" t="s">
        <v>175</v>
      </c>
      <c r="D44" s="164">
        <v>42</v>
      </c>
      <c r="E44" s="185"/>
      <c r="F44" s="185"/>
      <c r="G44" s="90" t="s">
        <v>307</v>
      </c>
      <c r="H44" s="90" t="s">
        <v>368</v>
      </c>
      <c r="I44" s="115" t="s">
        <v>308</v>
      </c>
      <c r="J44" s="115" t="s">
        <v>312</v>
      </c>
      <c r="K44" s="87" t="s">
        <v>309</v>
      </c>
      <c r="L44" s="87" t="s">
        <v>369</v>
      </c>
      <c r="M44" s="87"/>
      <c r="N44" s="87" t="s">
        <v>370</v>
      </c>
      <c r="O44" s="87"/>
      <c r="P44" s="123" t="s">
        <v>371</v>
      </c>
      <c r="Q44" s="87" t="s">
        <v>310</v>
      </c>
      <c r="R44" s="93" t="s">
        <v>311</v>
      </c>
      <c r="S44" s="211">
        <v>2</v>
      </c>
      <c r="T44" s="227"/>
      <c r="U44" s="211">
        <v>2</v>
      </c>
      <c r="V44" s="227"/>
      <c r="W44" s="211">
        <v>2</v>
      </c>
      <c r="X44" s="227"/>
      <c r="Y44" s="211">
        <v>2</v>
      </c>
      <c r="Z44" s="211" t="s">
        <v>1200</v>
      </c>
      <c r="AA44" s="227" t="s">
        <v>1351</v>
      </c>
      <c r="AB44" s="211">
        <v>2</v>
      </c>
      <c r="AC44" s="211" t="s">
        <v>1200</v>
      </c>
      <c r="AD44" s="227" t="s">
        <v>1349</v>
      </c>
      <c r="AE44" s="211">
        <v>1</v>
      </c>
      <c r="AF44" s="211" t="s">
        <v>1200</v>
      </c>
      <c r="AG44" s="227" t="s">
        <v>1350</v>
      </c>
      <c r="AH44" s="211">
        <v>0</v>
      </c>
      <c r="AI44" s="211" t="s">
        <v>1199</v>
      </c>
      <c r="AJ44" s="227"/>
      <c r="AK44" s="211">
        <v>1</v>
      </c>
      <c r="AL44" s="211" t="s">
        <v>1199</v>
      </c>
      <c r="AM44" s="227" t="s">
        <v>1352</v>
      </c>
      <c r="AN44" s="211">
        <v>0</v>
      </c>
      <c r="AO44" s="211" t="s">
        <v>1199</v>
      </c>
      <c r="AP44" s="227"/>
      <c r="AQ44" s="211">
        <v>0</v>
      </c>
      <c r="AR44" s="211" t="s">
        <v>1200</v>
      </c>
      <c r="AS44" s="227"/>
      <c r="AT44" s="211">
        <v>0</v>
      </c>
      <c r="AU44" s="211" t="s">
        <v>1200</v>
      </c>
      <c r="AV44" s="227"/>
      <c r="AW44" s="211">
        <v>0</v>
      </c>
      <c r="AX44" s="211" t="s">
        <v>1200</v>
      </c>
      <c r="AY44" s="227"/>
      <c r="AZ44" s="211">
        <v>0</v>
      </c>
      <c r="BA44" s="211" t="s">
        <v>1200</v>
      </c>
      <c r="BB44" s="227"/>
      <c r="BC44" s="211">
        <v>2</v>
      </c>
      <c r="BD44" s="211" t="s">
        <v>1200</v>
      </c>
      <c r="BE44" s="227" t="s">
        <v>1353</v>
      </c>
      <c r="BF44" s="212"/>
      <c r="BG44" s="269"/>
      <c r="BI44" s="214">
        <f t="shared" si="1"/>
        <v>14</v>
      </c>
      <c r="BJ44" s="259" t="s">
        <v>1542</v>
      </c>
    </row>
    <row r="45" spans="1:62" s="162" customFormat="1" ht="108.45" customHeight="1" x14ac:dyDescent="0.3">
      <c r="A45" s="329" t="s">
        <v>258</v>
      </c>
      <c r="B45" s="330" t="s">
        <v>6</v>
      </c>
      <c r="C45" s="85" t="s">
        <v>175</v>
      </c>
      <c r="D45" s="164">
        <v>43</v>
      </c>
      <c r="E45" s="185"/>
      <c r="F45" s="185"/>
      <c r="G45" s="133" t="s">
        <v>1354</v>
      </c>
      <c r="H45" s="133" t="s">
        <v>493</v>
      </c>
      <c r="I45" s="115" t="s">
        <v>691</v>
      </c>
      <c r="J45" s="120" t="s">
        <v>692</v>
      </c>
      <c r="K45" s="145" t="s">
        <v>693</v>
      </c>
      <c r="L45" s="145" t="s">
        <v>645</v>
      </c>
      <c r="M45" s="145" t="s">
        <v>646</v>
      </c>
      <c r="N45" s="145">
        <v>2021</v>
      </c>
      <c r="O45" s="145" t="s">
        <v>647</v>
      </c>
      <c r="P45" s="145" t="s">
        <v>648</v>
      </c>
      <c r="Q45" s="145" t="s">
        <v>694</v>
      </c>
      <c r="R45" s="146"/>
      <c r="S45" s="211">
        <v>2</v>
      </c>
      <c r="T45" s="227"/>
      <c r="U45" s="211">
        <v>2</v>
      </c>
      <c r="V45" s="227" t="s">
        <v>1300</v>
      </c>
      <c r="W45" s="211">
        <v>2</v>
      </c>
      <c r="X45" s="227" t="s">
        <v>1279</v>
      </c>
      <c r="Y45" s="211">
        <v>2</v>
      </c>
      <c r="Z45" s="211" t="s">
        <v>1200</v>
      </c>
      <c r="AA45" s="227"/>
      <c r="AB45" s="211">
        <v>2</v>
      </c>
      <c r="AC45" s="211" t="s">
        <v>1200</v>
      </c>
      <c r="AD45" s="227" t="s">
        <v>1355</v>
      </c>
      <c r="AE45" s="211">
        <v>0</v>
      </c>
      <c r="AF45" s="211" t="s">
        <v>1199</v>
      </c>
      <c r="AG45" s="227"/>
      <c r="AH45" s="211">
        <v>0</v>
      </c>
      <c r="AI45" s="211" t="s">
        <v>1199</v>
      </c>
      <c r="AJ45" s="227"/>
      <c r="AK45" s="211">
        <v>2</v>
      </c>
      <c r="AL45" s="211" t="s">
        <v>1199</v>
      </c>
      <c r="AM45" s="227" t="s">
        <v>1356</v>
      </c>
      <c r="AN45" s="211">
        <v>0</v>
      </c>
      <c r="AO45" s="211" t="s">
        <v>1199</v>
      </c>
      <c r="AP45" s="227"/>
      <c r="AQ45" s="211">
        <v>0</v>
      </c>
      <c r="AR45" s="211" t="s">
        <v>1200</v>
      </c>
      <c r="AS45" s="227"/>
      <c r="AT45" s="211">
        <v>0</v>
      </c>
      <c r="AU45" s="211" t="s">
        <v>1200</v>
      </c>
      <c r="AV45" s="227"/>
      <c r="AW45" s="211">
        <v>0</v>
      </c>
      <c r="AX45" s="211" t="s">
        <v>1200</v>
      </c>
      <c r="AY45" s="227"/>
      <c r="AZ45" s="211">
        <v>2</v>
      </c>
      <c r="BA45" s="211" t="s">
        <v>1200</v>
      </c>
      <c r="BB45" s="227"/>
      <c r="BC45" s="211">
        <v>1</v>
      </c>
      <c r="BD45" s="211" t="s">
        <v>1200</v>
      </c>
      <c r="BE45" s="227"/>
      <c r="BF45" s="212"/>
      <c r="BG45" s="269"/>
      <c r="BI45" s="214">
        <f t="shared" si="1"/>
        <v>15</v>
      </c>
      <c r="BJ45" s="209" t="s">
        <v>1357</v>
      </c>
    </row>
    <row r="46" spans="1:62" ht="126.75" customHeight="1" x14ac:dyDescent="0.3">
      <c r="A46" s="97" t="s">
        <v>258</v>
      </c>
      <c r="B46" s="81" t="s">
        <v>31</v>
      </c>
      <c r="C46" s="85" t="s">
        <v>299</v>
      </c>
      <c r="D46" s="164">
        <v>44</v>
      </c>
      <c r="E46" s="185"/>
      <c r="F46" s="185"/>
      <c r="G46" s="112" t="s">
        <v>313</v>
      </c>
      <c r="H46" s="112" t="s">
        <v>318</v>
      </c>
      <c r="I46" s="144" t="s">
        <v>1668</v>
      </c>
      <c r="J46" s="115" t="s">
        <v>314</v>
      </c>
      <c r="K46" s="111" t="s">
        <v>315</v>
      </c>
      <c r="L46" s="111" t="s">
        <v>316</v>
      </c>
      <c r="M46" s="111"/>
      <c r="N46" s="111" t="s">
        <v>317</v>
      </c>
      <c r="O46" s="111"/>
      <c r="P46" s="111"/>
      <c r="Q46" s="111"/>
      <c r="R46" s="114"/>
      <c r="S46" s="211">
        <v>2</v>
      </c>
      <c r="T46" s="227"/>
      <c r="U46" s="211">
        <v>1</v>
      </c>
      <c r="V46" s="227" t="s">
        <v>1358</v>
      </c>
      <c r="W46" s="211">
        <v>1</v>
      </c>
      <c r="X46" s="227"/>
      <c r="Y46" s="211">
        <v>2</v>
      </c>
      <c r="Z46" s="211" t="s">
        <v>1200</v>
      </c>
      <c r="AA46" s="227" t="s">
        <v>1360</v>
      </c>
      <c r="AB46" s="211">
        <v>2</v>
      </c>
      <c r="AC46" s="211" t="s">
        <v>1200</v>
      </c>
      <c r="AD46" s="227" t="s">
        <v>1359</v>
      </c>
      <c r="AE46" s="211">
        <v>1</v>
      </c>
      <c r="AF46" s="211" t="s">
        <v>1200</v>
      </c>
      <c r="AG46" s="227" t="s">
        <v>1350</v>
      </c>
      <c r="AH46" s="211">
        <v>0</v>
      </c>
      <c r="AI46" s="211" t="s">
        <v>1199</v>
      </c>
      <c r="AJ46" s="227"/>
      <c r="AK46" s="211">
        <v>1</v>
      </c>
      <c r="AL46" s="211" t="s">
        <v>1199</v>
      </c>
      <c r="AM46" s="227" t="s">
        <v>1361</v>
      </c>
      <c r="AN46" s="211">
        <v>0</v>
      </c>
      <c r="AO46" s="211" t="s">
        <v>1199</v>
      </c>
      <c r="AP46" s="227"/>
      <c r="AQ46" s="211">
        <v>2</v>
      </c>
      <c r="AR46" s="211" t="s">
        <v>1200</v>
      </c>
      <c r="AS46" s="227" t="s">
        <v>1362</v>
      </c>
      <c r="AT46" s="211">
        <v>0</v>
      </c>
      <c r="AU46" s="211" t="s">
        <v>1200</v>
      </c>
      <c r="AV46" s="227"/>
      <c r="AW46" s="211">
        <v>0</v>
      </c>
      <c r="AX46" s="211" t="s">
        <v>1200</v>
      </c>
      <c r="AY46" s="227"/>
      <c r="AZ46" s="211">
        <v>2</v>
      </c>
      <c r="BA46" s="211" t="s">
        <v>1200</v>
      </c>
      <c r="BB46" s="227"/>
      <c r="BC46" s="211">
        <v>2</v>
      </c>
      <c r="BD46" s="211" t="s">
        <v>1200</v>
      </c>
      <c r="BE46" s="227" t="s">
        <v>1336</v>
      </c>
      <c r="BF46" s="212"/>
      <c r="BG46" s="269"/>
      <c r="BI46" s="214">
        <f t="shared" si="1"/>
        <v>16</v>
      </c>
      <c r="BJ46" s="209" t="s">
        <v>1314</v>
      </c>
    </row>
    <row r="47" spans="1:62" ht="165" customHeight="1" x14ac:dyDescent="0.3">
      <c r="A47" s="102" t="s">
        <v>296</v>
      </c>
      <c r="B47" s="138" t="s">
        <v>298</v>
      </c>
      <c r="C47" s="104" t="s">
        <v>264</v>
      </c>
      <c r="D47" s="164">
        <v>45</v>
      </c>
      <c r="E47" s="185"/>
      <c r="F47" s="185"/>
      <c r="G47" s="231" t="s">
        <v>323</v>
      </c>
      <c r="H47" s="101" t="s">
        <v>279</v>
      </c>
      <c r="I47" s="115" t="s">
        <v>319</v>
      </c>
      <c r="J47" s="115" t="s">
        <v>1363</v>
      </c>
      <c r="K47" s="87" t="s">
        <v>320</v>
      </c>
      <c r="L47" s="87" t="s">
        <v>324</v>
      </c>
      <c r="M47" s="87"/>
      <c r="N47" s="87">
        <v>2026</v>
      </c>
      <c r="O47" s="87"/>
      <c r="P47" s="87"/>
      <c r="Q47" s="87" t="s">
        <v>321</v>
      </c>
      <c r="R47" s="93" t="s">
        <v>322</v>
      </c>
      <c r="S47" s="211">
        <v>2</v>
      </c>
      <c r="T47" s="227" t="s">
        <v>1364</v>
      </c>
      <c r="U47" s="211">
        <v>1</v>
      </c>
      <c r="V47" s="227" t="s">
        <v>1348</v>
      </c>
      <c r="W47" s="211">
        <v>0</v>
      </c>
      <c r="X47" s="227"/>
      <c r="Y47" s="211">
        <v>2</v>
      </c>
      <c r="Z47" s="211" t="s">
        <v>1200</v>
      </c>
      <c r="AA47" s="227"/>
      <c r="AB47" s="211">
        <v>-1</v>
      </c>
      <c r="AC47" s="211" t="s">
        <v>1200</v>
      </c>
      <c r="AD47" s="227" t="s">
        <v>1380</v>
      </c>
      <c r="AE47" s="211">
        <v>0</v>
      </c>
      <c r="AF47" s="211" t="s">
        <v>1200</v>
      </c>
      <c r="AG47" s="227"/>
      <c r="AH47" s="211">
        <v>0</v>
      </c>
      <c r="AI47" s="211" t="s">
        <v>1199</v>
      </c>
      <c r="AJ47" s="227"/>
      <c r="AK47" s="211">
        <v>1</v>
      </c>
      <c r="AL47" s="211" t="s">
        <v>1200</v>
      </c>
      <c r="AM47" s="349" t="s">
        <v>1666</v>
      </c>
      <c r="AN47" s="211">
        <v>0</v>
      </c>
      <c r="AO47" s="211" t="s">
        <v>1199</v>
      </c>
      <c r="AP47" s="227"/>
      <c r="AQ47" s="211">
        <v>0</v>
      </c>
      <c r="AR47" s="211" t="s">
        <v>1199</v>
      </c>
      <c r="AS47" s="227"/>
      <c r="AT47" s="211">
        <v>0</v>
      </c>
      <c r="AU47" s="211" t="s">
        <v>1199</v>
      </c>
      <c r="AV47" s="227"/>
      <c r="AW47" s="211">
        <v>0</v>
      </c>
      <c r="AX47" s="211" t="s">
        <v>1199</v>
      </c>
      <c r="AY47" s="227"/>
      <c r="AZ47" s="211">
        <v>2</v>
      </c>
      <c r="BA47" s="211" t="s">
        <v>1200</v>
      </c>
      <c r="BB47" s="227" t="s">
        <v>1366</v>
      </c>
      <c r="BC47" s="211">
        <v>2</v>
      </c>
      <c r="BD47" s="211" t="s">
        <v>1200</v>
      </c>
      <c r="BE47" s="227" t="s">
        <v>1336</v>
      </c>
      <c r="BF47" s="212"/>
      <c r="BG47" s="269"/>
      <c r="BI47" s="214">
        <f t="shared" si="1"/>
        <v>9</v>
      </c>
      <c r="BJ47" s="213" t="s">
        <v>944</v>
      </c>
    </row>
    <row r="48" spans="1:62" s="162" customFormat="1" ht="108" customHeight="1" x14ac:dyDescent="0.3">
      <c r="A48" s="137" t="s">
        <v>296</v>
      </c>
      <c r="B48" s="138" t="s">
        <v>298</v>
      </c>
      <c r="C48" s="139" t="s">
        <v>264</v>
      </c>
      <c r="D48" s="164">
        <v>46</v>
      </c>
      <c r="E48" s="185"/>
      <c r="F48" s="185"/>
      <c r="G48" s="126" t="s">
        <v>1066</v>
      </c>
      <c r="H48" s="126" t="s">
        <v>990</v>
      </c>
      <c r="I48" s="115" t="s">
        <v>695</v>
      </c>
      <c r="J48" s="115" t="s">
        <v>1069</v>
      </c>
      <c r="K48" s="145" t="s">
        <v>575</v>
      </c>
      <c r="L48" s="145" t="s">
        <v>1067</v>
      </c>
      <c r="M48" s="145" t="s">
        <v>1062</v>
      </c>
      <c r="N48" s="145" t="s">
        <v>380</v>
      </c>
      <c r="O48" s="145"/>
      <c r="P48" s="145" t="s">
        <v>696</v>
      </c>
      <c r="Q48" s="145" t="s">
        <v>1068</v>
      </c>
      <c r="R48" s="146"/>
      <c r="S48" s="211">
        <v>2</v>
      </c>
      <c r="T48" s="227" t="s">
        <v>1381</v>
      </c>
      <c r="U48" s="211">
        <v>2</v>
      </c>
      <c r="V48" s="227"/>
      <c r="W48" s="211">
        <v>2</v>
      </c>
      <c r="X48" s="227"/>
      <c r="Y48" s="211">
        <v>2</v>
      </c>
      <c r="Z48" s="211" t="s">
        <v>1200</v>
      </c>
      <c r="AA48" s="227"/>
      <c r="AB48" s="211">
        <v>2</v>
      </c>
      <c r="AC48" s="211" t="s">
        <v>1200</v>
      </c>
      <c r="AD48" s="227"/>
      <c r="AE48" s="211">
        <v>1</v>
      </c>
      <c r="AF48" s="211" t="s">
        <v>1200</v>
      </c>
      <c r="AG48" s="227" t="s">
        <v>1371</v>
      </c>
      <c r="AH48" s="211">
        <v>1</v>
      </c>
      <c r="AI48" s="211" t="s">
        <v>1200</v>
      </c>
      <c r="AJ48" s="227" t="s">
        <v>1367</v>
      </c>
      <c r="AK48" s="211">
        <v>1</v>
      </c>
      <c r="AL48" s="211" t="s">
        <v>1200</v>
      </c>
      <c r="AM48" s="349" t="s">
        <v>1666</v>
      </c>
      <c r="AN48" s="211">
        <v>1</v>
      </c>
      <c r="AO48" s="211" t="s">
        <v>1199</v>
      </c>
      <c r="AP48" s="227" t="s">
        <v>1369</v>
      </c>
      <c r="AQ48" s="211">
        <v>2</v>
      </c>
      <c r="AR48" s="211" t="s">
        <v>1199</v>
      </c>
      <c r="AS48" s="227" t="s">
        <v>1370</v>
      </c>
      <c r="AT48" s="211">
        <v>0</v>
      </c>
      <c r="AU48" s="211" t="s">
        <v>1199</v>
      </c>
      <c r="AV48" s="227"/>
      <c r="AW48" s="211">
        <v>2</v>
      </c>
      <c r="AX48" s="211" t="s">
        <v>1199</v>
      </c>
      <c r="AY48" s="227" t="s">
        <v>1373</v>
      </c>
      <c r="AZ48" s="211">
        <v>2</v>
      </c>
      <c r="BA48" s="211" t="s">
        <v>1200</v>
      </c>
      <c r="BB48" s="227" t="s">
        <v>1366</v>
      </c>
      <c r="BC48" s="211">
        <v>2</v>
      </c>
      <c r="BD48" s="211" t="s">
        <v>1200</v>
      </c>
      <c r="BE48" s="227" t="s">
        <v>1336</v>
      </c>
      <c r="BF48" s="212"/>
      <c r="BG48" s="269"/>
      <c r="BI48" s="214">
        <f t="shared" si="1"/>
        <v>22</v>
      </c>
      <c r="BJ48" s="209" t="s">
        <v>1205</v>
      </c>
    </row>
    <row r="49" spans="1:62" s="162" customFormat="1" ht="99.75" customHeight="1" x14ac:dyDescent="0.3">
      <c r="A49" s="137" t="s">
        <v>296</v>
      </c>
      <c r="B49" s="138" t="s">
        <v>298</v>
      </c>
      <c r="C49" s="139" t="s">
        <v>264</v>
      </c>
      <c r="D49" s="164">
        <v>47</v>
      </c>
      <c r="E49" s="196"/>
      <c r="F49" s="196"/>
      <c r="G49" s="126" t="s">
        <v>699</v>
      </c>
      <c r="H49" s="126" t="s">
        <v>990</v>
      </c>
      <c r="I49" s="115" t="s">
        <v>1059</v>
      </c>
      <c r="J49" s="115" t="s">
        <v>1060</v>
      </c>
      <c r="K49" s="145" t="s">
        <v>575</v>
      </c>
      <c r="L49" s="145" t="s">
        <v>700</v>
      </c>
      <c r="M49" s="145" t="s">
        <v>1062</v>
      </c>
      <c r="N49" s="145" t="s">
        <v>697</v>
      </c>
      <c r="O49" s="145" t="s">
        <v>1061</v>
      </c>
      <c r="P49" s="145" t="s">
        <v>698</v>
      </c>
      <c r="Q49" s="115" t="s">
        <v>1065</v>
      </c>
      <c r="R49" s="146" t="s">
        <v>1064</v>
      </c>
      <c r="S49" s="211">
        <v>2</v>
      </c>
      <c r="T49" s="227" t="s">
        <v>1372</v>
      </c>
      <c r="U49" s="211">
        <v>2</v>
      </c>
      <c r="V49" s="227"/>
      <c r="W49" s="211">
        <v>2</v>
      </c>
      <c r="X49" s="227"/>
      <c r="Y49" s="211">
        <v>2</v>
      </c>
      <c r="Z49" s="211" t="s">
        <v>1200</v>
      </c>
      <c r="AA49" s="227"/>
      <c r="AB49" s="211">
        <v>2</v>
      </c>
      <c r="AC49" s="211" t="s">
        <v>1200</v>
      </c>
      <c r="AD49" s="227"/>
      <c r="AE49" s="211">
        <v>1</v>
      </c>
      <c r="AF49" s="211" t="s">
        <v>1200</v>
      </c>
      <c r="AG49" s="227" t="s">
        <v>1371</v>
      </c>
      <c r="AH49" s="211">
        <v>1</v>
      </c>
      <c r="AI49" s="211" t="s">
        <v>1200</v>
      </c>
      <c r="AJ49" s="227" t="s">
        <v>1367</v>
      </c>
      <c r="AK49" s="211">
        <v>1</v>
      </c>
      <c r="AL49" s="211" t="s">
        <v>1200</v>
      </c>
      <c r="AM49" s="349" t="s">
        <v>1666</v>
      </c>
      <c r="AN49" s="211">
        <v>1</v>
      </c>
      <c r="AO49" s="211" t="s">
        <v>1199</v>
      </c>
      <c r="AP49" s="227" t="s">
        <v>1369</v>
      </c>
      <c r="AQ49" s="211">
        <v>2</v>
      </c>
      <c r="AR49" s="211" t="s">
        <v>1199</v>
      </c>
      <c r="AS49" s="227" t="s">
        <v>1370</v>
      </c>
      <c r="AT49" s="211">
        <v>0</v>
      </c>
      <c r="AU49" s="211" t="s">
        <v>1199</v>
      </c>
      <c r="AV49" s="227"/>
      <c r="AW49" s="211">
        <v>2</v>
      </c>
      <c r="AX49" s="211" t="s">
        <v>1199</v>
      </c>
      <c r="AY49" s="227" t="s">
        <v>1373</v>
      </c>
      <c r="AZ49" s="211">
        <v>2</v>
      </c>
      <c r="BA49" s="211" t="s">
        <v>1200</v>
      </c>
      <c r="BB49" s="227" t="s">
        <v>1366</v>
      </c>
      <c r="BC49" s="211">
        <v>2</v>
      </c>
      <c r="BD49" s="211" t="s">
        <v>1200</v>
      </c>
      <c r="BE49" s="227" t="s">
        <v>1336</v>
      </c>
      <c r="BF49" s="212"/>
      <c r="BG49" s="269"/>
      <c r="BI49" s="214">
        <f t="shared" si="1"/>
        <v>22</v>
      </c>
      <c r="BJ49" s="237" t="s">
        <v>1542</v>
      </c>
    </row>
    <row r="50" spans="1:62" s="162" customFormat="1" ht="96.75" customHeight="1" x14ac:dyDescent="0.3">
      <c r="A50" s="137" t="s">
        <v>296</v>
      </c>
      <c r="B50" s="138" t="s">
        <v>298</v>
      </c>
      <c r="C50" s="139" t="s">
        <v>264</v>
      </c>
      <c r="D50" s="164">
        <v>48</v>
      </c>
      <c r="E50" s="191"/>
      <c r="F50" s="191"/>
      <c r="G50" s="126" t="s">
        <v>703</v>
      </c>
      <c r="H50" s="126" t="s">
        <v>526</v>
      </c>
      <c r="I50" s="115" t="s">
        <v>1070</v>
      </c>
      <c r="J50" s="120" t="s">
        <v>1071</v>
      </c>
      <c r="K50" s="145" t="s">
        <v>1072</v>
      </c>
      <c r="L50" s="145" t="s">
        <v>1073</v>
      </c>
      <c r="M50" s="145" t="s">
        <v>1074</v>
      </c>
      <c r="N50" s="145">
        <v>2022</v>
      </c>
      <c r="O50" s="145" t="s">
        <v>1075</v>
      </c>
      <c r="P50" s="145" t="s">
        <v>1076</v>
      </c>
      <c r="Q50" s="145" t="s">
        <v>1077</v>
      </c>
      <c r="R50" s="146" t="s">
        <v>714</v>
      </c>
      <c r="S50" s="211">
        <v>2</v>
      </c>
      <c r="T50" s="227" t="s">
        <v>1381</v>
      </c>
      <c r="U50" s="211">
        <v>2</v>
      </c>
      <c r="V50" s="227"/>
      <c r="W50" s="211">
        <v>2</v>
      </c>
      <c r="X50" s="227"/>
      <c r="Y50" s="211">
        <v>2</v>
      </c>
      <c r="Z50" s="211" t="s">
        <v>1200</v>
      </c>
      <c r="AA50" s="227"/>
      <c r="AB50" s="211">
        <v>2</v>
      </c>
      <c r="AC50" s="211" t="s">
        <v>1200</v>
      </c>
      <c r="AD50" s="227"/>
      <c r="AE50" s="211">
        <v>1</v>
      </c>
      <c r="AF50" s="211" t="s">
        <v>1200</v>
      </c>
      <c r="AG50" s="227" t="s">
        <v>1371</v>
      </c>
      <c r="AH50" s="211">
        <v>1</v>
      </c>
      <c r="AI50" s="211" t="s">
        <v>1200</v>
      </c>
      <c r="AJ50" s="227" t="s">
        <v>1367</v>
      </c>
      <c r="AK50" s="211">
        <v>1</v>
      </c>
      <c r="AL50" s="211" t="s">
        <v>1200</v>
      </c>
      <c r="AM50" s="227" t="s">
        <v>1368</v>
      </c>
      <c r="AN50" s="211">
        <v>2</v>
      </c>
      <c r="AO50" s="211" t="s">
        <v>1199</v>
      </c>
      <c r="AP50" s="227" t="s">
        <v>1374</v>
      </c>
      <c r="AQ50" s="211">
        <v>2</v>
      </c>
      <c r="AR50" s="211" t="s">
        <v>1199</v>
      </c>
      <c r="AS50" s="227" t="s">
        <v>1370</v>
      </c>
      <c r="AT50" s="211">
        <v>0</v>
      </c>
      <c r="AU50" s="211" t="s">
        <v>1199</v>
      </c>
      <c r="AV50" s="227"/>
      <c r="AW50" s="211">
        <v>2</v>
      </c>
      <c r="AX50" s="211" t="s">
        <v>1199</v>
      </c>
      <c r="AY50" s="227" t="s">
        <v>1373</v>
      </c>
      <c r="AZ50" s="211">
        <v>2</v>
      </c>
      <c r="BA50" s="211" t="s">
        <v>1200</v>
      </c>
      <c r="BB50" s="227" t="s">
        <v>1366</v>
      </c>
      <c r="BC50" s="211">
        <v>2</v>
      </c>
      <c r="BD50" s="211" t="s">
        <v>1200</v>
      </c>
      <c r="BE50" s="227" t="s">
        <v>1336</v>
      </c>
      <c r="BF50" s="212"/>
      <c r="BG50" s="269"/>
      <c r="BI50" s="214">
        <f t="shared" si="1"/>
        <v>23</v>
      </c>
      <c r="BJ50" s="209" t="s">
        <v>1205</v>
      </c>
    </row>
    <row r="51" spans="1:62" s="162" customFormat="1" ht="96" customHeight="1" x14ac:dyDescent="0.3">
      <c r="A51" s="137" t="s">
        <v>296</v>
      </c>
      <c r="B51" s="138" t="s">
        <v>298</v>
      </c>
      <c r="C51" s="139" t="s">
        <v>264</v>
      </c>
      <c r="D51" s="164">
        <v>49</v>
      </c>
      <c r="E51" s="185"/>
      <c r="F51" s="185"/>
      <c r="G51" s="126" t="s">
        <v>704</v>
      </c>
      <c r="H51" s="126" t="s">
        <v>503</v>
      </c>
      <c r="I51" s="115" t="s">
        <v>705</v>
      </c>
      <c r="J51" s="120" t="s">
        <v>706</v>
      </c>
      <c r="K51" s="145" t="s">
        <v>575</v>
      </c>
      <c r="L51" s="145" t="s">
        <v>707</v>
      </c>
      <c r="M51" s="145" t="s">
        <v>701</v>
      </c>
      <c r="N51" s="145" t="s">
        <v>708</v>
      </c>
      <c r="O51" s="145" t="s">
        <v>709</v>
      </c>
      <c r="P51" s="145" t="s">
        <v>710</v>
      </c>
      <c r="Q51" s="145" t="s">
        <v>711</v>
      </c>
      <c r="R51" s="146" t="s">
        <v>712</v>
      </c>
      <c r="S51" s="211">
        <v>1</v>
      </c>
      <c r="T51" s="227" t="s">
        <v>1375</v>
      </c>
      <c r="U51" s="211">
        <v>2</v>
      </c>
      <c r="V51" s="227"/>
      <c r="W51" s="211">
        <v>2</v>
      </c>
      <c r="X51" s="227"/>
      <c r="Y51" s="211">
        <v>1</v>
      </c>
      <c r="Z51" s="211" t="s">
        <v>1200</v>
      </c>
      <c r="AA51" s="227" t="s">
        <v>1376</v>
      </c>
      <c r="AB51" s="211">
        <v>1</v>
      </c>
      <c r="AC51" s="211" t="s">
        <v>1200</v>
      </c>
      <c r="AD51" s="227" t="s">
        <v>1377</v>
      </c>
      <c r="AE51" s="211">
        <v>1</v>
      </c>
      <c r="AF51" s="211" t="s">
        <v>1200</v>
      </c>
      <c r="AG51" s="227" t="s">
        <v>1378</v>
      </c>
      <c r="AH51" s="211">
        <v>0</v>
      </c>
      <c r="AI51" s="211" t="s">
        <v>1199</v>
      </c>
      <c r="AJ51" s="227"/>
      <c r="AK51" s="211">
        <v>1</v>
      </c>
      <c r="AL51" s="211" t="s">
        <v>1200</v>
      </c>
      <c r="AM51" s="227" t="s">
        <v>1368</v>
      </c>
      <c r="AN51" s="211">
        <v>1</v>
      </c>
      <c r="AO51" s="211" t="s">
        <v>1199</v>
      </c>
      <c r="AP51" s="227" t="s">
        <v>1369</v>
      </c>
      <c r="AQ51" s="211">
        <v>-1</v>
      </c>
      <c r="AR51" s="211" t="s">
        <v>1199</v>
      </c>
      <c r="AS51" s="227" t="s">
        <v>1382</v>
      </c>
      <c r="AT51" s="211">
        <v>0</v>
      </c>
      <c r="AU51" s="211" t="s">
        <v>1199</v>
      </c>
      <c r="AV51" s="227"/>
      <c r="AW51" s="211">
        <v>1</v>
      </c>
      <c r="AX51" s="211" t="s">
        <v>1199</v>
      </c>
      <c r="AY51" s="227"/>
      <c r="AZ51" s="211">
        <v>2</v>
      </c>
      <c r="BA51" s="211" t="s">
        <v>1200</v>
      </c>
      <c r="BB51" s="227" t="s">
        <v>1366</v>
      </c>
      <c r="BC51" s="211">
        <v>2</v>
      </c>
      <c r="BD51" s="211" t="s">
        <v>1200</v>
      </c>
      <c r="BE51" s="227" t="s">
        <v>1383</v>
      </c>
      <c r="BF51" s="212"/>
      <c r="BG51" s="269"/>
      <c r="BI51" s="214">
        <f t="shared" si="1"/>
        <v>14</v>
      </c>
      <c r="BJ51" s="209" t="s">
        <v>1205</v>
      </c>
    </row>
    <row r="52" spans="1:62" s="162" customFormat="1" ht="103.5" customHeight="1" x14ac:dyDescent="0.3">
      <c r="A52" s="137" t="s">
        <v>296</v>
      </c>
      <c r="B52" s="138" t="s">
        <v>298</v>
      </c>
      <c r="C52" s="139" t="s">
        <v>264</v>
      </c>
      <c r="D52" s="164">
        <v>50</v>
      </c>
      <c r="E52" s="185"/>
      <c r="F52" s="185"/>
      <c r="G52" s="126" t="s">
        <v>715</v>
      </c>
      <c r="H52" s="126" t="s">
        <v>503</v>
      </c>
      <c r="I52" s="115" t="s">
        <v>716</v>
      </c>
      <c r="J52" s="120" t="s">
        <v>717</v>
      </c>
      <c r="K52" s="145" t="s">
        <v>575</v>
      </c>
      <c r="L52" s="145" t="s">
        <v>718</v>
      </c>
      <c r="M52" s="145" t="s">
        <v>701</v>
      </c>
      <c r="N52" s="145" t="s">
        <v>719</v>
      </c>
      <c r="O52" s="145" t="s">
        <v>702</v>
      </c>
      <c r="P52" s="145" t="s">
        <v>720</v>
      </c>
      <c r="Q52" s="145" t="s">
        <v>721</v>
      </c>
      <c r="R52" s="146" t="s">
        <v>722</v>
      </c>
      <c r="S52" s="211">
        <v>1</v>
      </c>
      <c r="T52" s="227" t="s">
        <v>1384</v>
      </c>
      <c r="U52" s="211">
        <v>0</v>
      </c>
      <c r="V52" s="227"/>
      <c r="W52" s="211">
        <v>1</v>
      </c>
      <c r="X52" s="227"/>
      <c r="Y52" s="211">
        <v>0</v>
      </c>
      <c r="Z52" s="211" t="s">
        <v>1200</v>
      </c>
      <c r="AA52" s="227"/>
      <c r="AB52" s="211">
        <v>0</v>
      </c>
      <c r="AC52" s="211" t="s">
        <v>1200</v>
      </c>
      <c r="AD52" s="227"/>
      <c r="AE52" s="211">
        <v>0</v>
      </c>
      <c r="AF52" s="211" t="s">
        <v>1200</v>
      </c>
      <c r="AG52" s="227"/>
      <c r="AH52" s="211">
        <v>0</v>
      </c>
      <c r="AI52" s="211" t="s">
        <v>1200</v>
      </c>
      <c r="AJ52" s="227"/>
      <c r="AK52" s="211">
        <v>0</v>
      </c>
      <c r="AL52" s="211" t="s">
        <v>1200</v>
      </c>
      <c r="AM52" s="227"/>
      <c r="AN52" s="211">
        <v>0</v>
      </c>
      <c r="AO52" s="211" t="s">
        <v>1200</v>
      </c>
      <c r="AP52" s="227"/>
      <c r="AQ52" s="211">
        <v>2</v>
      </c>
      <c r="AR52" s="211" t="s">
        <v>1199</v>
      </c>
      <c r="AS52" s="227" t="s">
        <v>1461</v>
      </c>
      <c r="AT52" s="211">
        <v>0</v>
      </c>
      <c r="AU52" s="211" t="s">
        <v>1199</v>
      </c>
      <c r="AV52" s="227"/>
      <c r="AW52" s="211">
        <v>1</v>
      </c>
      <c r="AX52" s="211" t="s">
        <v>1199</v>
      </c>
      <c r="AY52" s="227"/>
      <c r="AZ52" s="211">
        <v>0</v>
      </c>
      <c r="BA52" s="211" t="s">
        <v>1200</v>
      </c>
      <c r="BB52" s="227"/>
      <c r="BC52" s="211">
        <v>2</v>
      </c>
      <c r="BD52" s="211" t="s">
        <v>1200</v>
      </c>
      <c r="BE52" s="227" t="s">
        <v>1383</v>
      </c>
      <c r="BF52" s="212"/>
      <c r="BG52" s="269"/>
      <c r="BI52" s="214">
        <f t="shared" si="1"/>
        <v>7</v>
      </c>
      <c r="BJ52" s="213" t="s">
        <v>944</v>
      </c>
    </row>
    <row r="53" spans="1:62" ht="99" customHeight="1" x14ac:dyDescent="0.3">
      <c r="A53" s="102" t="s">
        <v>296</v>
      </c>
      <c r="B53" s="138" t="s">
        <v>298</v>
      </c>
      <c r="C53" s="104" t="s">
        <v>264</v>
      </c>
      <c r="D53" s="164">
        <v>51</v>
      </c>
      <c r="E53" s="185"/>
      <c r="F53" s="185"/>
      <c r="G53" s="118" t="s">
        <v>329</v>
      </c>
      <c r="H53" s="118" t="s">
        <v>330</v>
      </c>
      <c r="I53" s="115" t="s">
        <v>331</v>
      </c>
      <c r="J53" s="120" t="s">
        <v>332</v>
      </c>
      <c r="K53" s="116" t="s">
        <v>333</v>
      </c>
      <c r="L53" s="116" t="s">
        <v>334</v>
      </c>
      <c r="M53" s="116" t="s">
        <v>335</v>
      </c>
      <c r="N53" s="116" t="s">
        <v>336</v>
      </c>
      <c r="O53" s="116" t="s">
        <v>337</v>
      </c>
      <c r="P53" s="116"/>
      <c r="Q53" s="119" t="s">
        <v>338</v>
      </c>
      <c r="R53" s="117" t="s">
        <v>339</v>
      </c>
      <c r="S53" s="211">
        <v>2</v>
      </c>
      <c r="T53" s="227" t="s">
        <v>1385</v>
      </c>
      <c r="U53" s="211">
        <v>2</v>
      </c>
      <c r="V53" s="227"/>
      <c r="W53" s="211">
        <v>2</v>
      </c>
      <c r="X53" s="227"/>
      <c r="Y53" s="211">
        <v>1</v>
      </c>
      <c r="Z53" s="211" t="s">
        <v>1199</v>
      </c>
      <c r="AA53" s="227"/>
      <c r="AB53" s="211">
        <v>2</v>
      </c>
      <c r="AC53" s="211" t="s">
        <v>1199</v>
      </c>
      <c r="AD53" s="227" t="s">
        <v>1386</v>
      </c>
      <c r="AE53" s="211">
        <v>0</v>
      </c>
      <c r="AF53" s="211" t="s">
        <v>1200</v>
      </c>
      <c r="AG53" s="227"/>
      <c r="AH53" s="211">
        <v>1</v>
      </c>
      <c r="AI53" s="211" t="s">
        <v>1199</v>
      </c>
      <c r="AJ53" s="227" t="s">
        <v>1388</v>
      </c>
      <c r="AK53" s="211">
        <v>0</v>
      </c>
      <c r="AL53" s="211" t="s">
        <v>1199</v>
      </c>
      <c r="AM53" s="227"/>
      <c r="AN53" s="211">
        <v>1</v>
      </c>
      <c r="AO53" s="211" t="s">
        <v>1199</v>
      </c>
      <c r="AP53" s="227" t="s">
        <v>1387</v>
      </c>
      <c r="AQ53" s="211">
        <v>0</v>
      </c>
      <c r="AR53" s="211" t="s">
        <v>1200</v>
      </c>
      <c r="AS53" s="227"/>
      <c r="AT53" s="211">
        <v>0</v>
      </c>
      <c r="AU53" s="211" t="s">
        <v>1200</v>
      </c>
      <c r="AV53" s="227"/>
      <c r="AW53" s="211">
        <v>0</v>
      </c>
      <c r="AX53" s="211" t="s">
        <v>1200</v>
      </c>
      <c r="AY53" s="227"/>
      <c r="AZ53" s="211">
        <v>2</v>
      </c>
      <c r="BA53" s="211" t="s">
        <v>1200</v>
      </c>
      <c r="BB53" s="227" t="s">
        <v>1389</v>
      </c>
      <c r="BC53" s="211">
        <v>2</v>
      </c>
      <c r="BD53" s="211" t="s">
        <v>1200</v>
      </c>
      <c r="BE53" s="227" t="s">
        <v>1390</v>
      </c>
      <c r="BF53" s="212"/>
      <c r="BG53" s="269"/>
      <c r="BI53" s="214">
        <f t="shared" si="1"/>
        <v>15</v>
      </c>
      <c r="BJ53" s="209" t="s">
        <v>1340</v>
      </c>
    </row>
    <row r="54" spans="1:62" ht="103.5" customHeight="1" x14ac:dyDescent="0.3">
      <c r="A54" s="102" t="s">
        <v>296</v>
      </c>
      <c r="B54" s="138" t="s">
        <v>298</v>
      </c>
      <c r="C54" s="104" t="s">
        <v>250</v>
      </c>
      <c r="D54" s="164">
        <v>52</v>
      </c>
      <c r="E54" s="185"/>
      <c r="F54" s="185"/>
      <c r="G54" s="126" t="s">
        <v>340</v>
      </c>
      <c r="H54" s="126" t="s">
        <v>341</v>
      </c>
      <c r="I54" s="115" t="s">
        <v>342</v>
      </c>
      <c r="J54" s="115" t="s">
        <v>343</v>
      </c>
      <c r="K54" s="115" t="s">
        <v>344</v>
      </c>
      <c r="L54" s="115" t="s">
        <v>345</v>
      </c>
      <c r="M54" s="115" t="s">
        <v>346</v>
      </c>
      <c r="N54" s="115" t="s">
        <v>347</v>
      </c>
      <c r="O54" s="115" t="s">
        <v>348</v>
      </c>
      <c r="P54" s="115" t="s">
        <v>349</v>
      </c>
      <c r="Q54" s="115" t="s">
        <v>350</v>
      </c>
      <c r="R54" s="93"/>
      <c r="S54" s="211">
        <v>2</v>
      </c>
      <c r="T54" s="227"/>
      <c r="U54" s="211">
        <v>2</v>
      </c>
      <c r="V54" s="227"/>
      <c r="W54" s="211">
        <v>2</v>
      </c>
      <c r="X54" s="227"/>
      <c r="Y54" s="211">
        <v>1</v>
      </c>
      <c r="Z54" s="211" t="s">
        <v>1199</v>
      </c>
      <c r="AA54" s="227"/>
      <c r="AB54" s="211">
        <v>2</v>
      </c>
      <c r="AC54" s="211" t="s">
        <v>1200</v>
      </c>
      <c r="AD54" s="227"/>
      <c r="AE54" s="211">
        <v>0</v>
      </c>
      <c r="AF54" s="211" t="s">
        <v>1200</v>
      </c>
      <c r="AG54" s="227"/>
      <c r="AH54" s="211">
        <v>1</v>
      </c>
      <c r="AI54" s="211" t="s">
        <v>1199</v>
      </c>
      <c r="AJ54" s="227" t="s">
        <v>1388</v>
      </c>
      <c r="AK54" s="211">
        <v>2</v>
      </c>
      <c r="AL54" s="211" t="s">
        <v>1200</v>
      </c>
      <c r="AM54" s="227" t="s">
        <v>1391</v>
      </c>
      <c r="AN54" s="211">
        <v>1</v>
      </c>
      <c r="AO54" s="211" t="s">
        <v>1199</v>
      </c>
      <c r="AP54" s="227" t="s">
        <v>1392</v>
      </c>
      <c r="AQ54" s="211">
        <v>0</v>
      </c>
      <c r="AR54" s="211" t="s">
        <v>1200</v>
      </c>
      <c r="AS54" s="227"/>
      <c r="AT54" s="211">
        <v>0</v>
      </c>
      <c r="AU54" s="211" t="s">
        <v>1200</v>
      </c>
      <c r="AV54" s="227"/>
      <c r="AW54" s="211">
        <v>0</v>
      </c>
      <c r="AX54" s="211" t="s">
        <v>1200</v>
      </c>
      <c r="AY54" s="227"/>
      <c r="AZ54" s="211">
        <v>2</v>
      </c>
      <c r="BA54" s="211" t="s">
        <v>1200</v>
      </c>
      <c r="BB54" s="227" t="s">
        <v>1389</v>
      </c>
      <c r="BC54" s="211">
        <v>2</v>
      </c>
      <c r="BD54" s="211" t="s">
        <v>1200</v>
      </c>
      <c r="BE54" s="227" t="s">
        <v>1390</v>
      </c>
      <c r="BF54" s="212"/>
      <c r="BG54" s="269"/>
      <c r="BI54" s="214">
        <f t="shared" si="1"/>
        <v>17</v>
      </c>
      <c r="BJ54" s="209" t="s">
        <v>1340</v>
      </c>
    </row>
    <row r="55" spans="1:62" s="121" customFormat="1" ht="100.2" customHeight="1" x14ac:dyDescent="0.3">
      <c r="A55" s="127" t="s">
        <v>296</v>
      </c>
      <c r="B55" s="128" t="s">
        <v>298</v>
      </c>
      <c r="C55" s="129" t="s">
        <v>360</v>
      </c>
      <c r="D55" s="164">
        <v>53</v>
      </c>
      <c r="E55" s="196"/>
      <c r="F55" s="196"/>
      <c r="G55" s="126" t="s">
        <v>361</v>
      </c>
      <c r="H55" s="126" t="s">
        <v>1020</v>
      </c>
      <c r="I55" s="115" t="s">
        <v>363</v>
      </c>
      <c r="J55" s="115" t="s">
        <v>362</v>
      </c>
      <c r="K55" s="123"/>
      <c r="L55" s="123"/>
      <c r="M55" s="123"/>
      <c r="N55" s="123"/>
      <c r="O55" s="123"/>
      <c r="P55" s="123"/>
      <c r="Q55" s="123"/>
      <c r="R55" s="125"/>
      <c r="S55" s="211">
        <v>2</v>
      </c>
      <c r="T55" s="227"/>
      <c r="U55" s="211">
        <v>0</v>
      </c>
      <c r="V55" s="227"/>
      <c r="W55" s="211">
        <v>0</v>
      </c>
      <c r="X55" s="227"/>
      <c r="Y55" s="211">
        <v>2</v>
      </c>
      <c r="Z55" s="211" t="s">
        <v>1199</v>
      </c>
      <c r="AA55" s="227"/>
      <c r="AB55" s="211">
        <v>2</v>
      </c>
      <c r="AC55" s="211" t="s">
        <v>1200</v>
      </c>
      <c r="AD55" s="227"/>
      <c r="AE55" s="211">
        <v>0</v>
      </c>
      <c r="AF55" s="211" t="s">
        <v>1200</v>
      </c>
      <c r="AG55" s="227"/>
      <c r="AH55" s="211">
        <v>0</v>
      </c>
      <c r="AI55" s="211" t="s">
        <v>1200</v>
      </c>
      <c r="AJ55" s="227"/>
      <c r="AK55" s="211">
        <v>0</v>
      </c>
      <c r="AL55" s="211" t="s">
        <v>1199</v>
      </c>
      <c r="AM55" s="227"/>
      <c r="AN55" s="211">
        <v>0</v>
      </c>
      <c r="AO55" s="211" t="s">
        <v>1200</v>
      </c>
      <c r="AP55" s="227"/>
      <c r="AQ55" s="211">
        <v>0</v>
      </c>
      <c r="AR55" s="211" t="s">
        <v>1200</v>
      </c>
      <c r="AS55" s="227"/>
      <c r="AT55" s="211">
        <v>0</v>
      </c>
      <c r="AU55" s="211" t="s">
        <v>1200</v>
      </c>
      <c r="AV55" s="227"/>
      <c r="AW55" s="211">
        <v>0</v>
      </c>
      <c r="AX55" s="211" t="s">
        <v>1200</v>
      </c>
      <c r="AY55" s="227"/>
      <c r="AZ55" s="211">
        <v>2</v>
      </c>
      <c r="BA55" s="211" t="s">
        <v>1200</v>
      </c>
      <c r="BB55" s="227" t="s">
        <v>1393</v>
      </c>
      <c r="BC55" s="211">
        <v>2</v>
      </c>
      <c r="BD55" s="211" t="s">
        <v>1200</v>
      </c>
      <c r="BE55" s="227"/>
      <c r="BF55" s="212"/>
      <c r="BG55" s="269"/>
      <c r="BI55" s="214">
        <f t="shared" si="1"/>
        <v>10</v>
      </c>
      <c r="BJ55" s="5" t="s">
        <v>1495</v>
      </c>
    </row>
    <row r="56" spans="1:62" s="121" customFormat="1" ht="118.5" customHeight="1" x14ac:dyDescent="0.3">
      <c r="A56" s="127" t="s">
        <v>296</v>
      </c>
      <c r="B56" s="128" t="s">
        <v>298</v>
      </c>
      <c r="C56" s="129" t="s">
        <v>360</v>
      </c>
      <c r="D56" s="164">
        <v>54</v>
      </c>
      <c r="E56" s="185"/>
      <c r="F56" s="185"/>
      <c r="G56" s="126" t="s">
        <v>372</v>
      </c>
      <c r="H56" s="126" t="s">
        <v>373</v>
      </c>
      <c r="I56" s="115" t="s">
        <v>374</v>
      </c>
      <c r="J56" s="115" t="s">
        <v>375</v>
      </c>
      <c r="K56" s="123" t="s">
        <v>377</v>
      </c>
      <c r="L56" s="123" t="s">
        <v>376</v>
      </c>
      <c r="M56" s="123" t="s">
        <v>378</v>
      </c>
      <c r="N56" s="123" t="s">
        <v>380</v>
      </c>
      <c r="O56" s="123" t="s">
        <v>382</v>
      </c>
      <c r="P56" s="115" t="s">
        <v>379</v>
      </c>
      <c r="Q56" s="123" t="s">
        <v>383</v>
      </c>
      <c r="R56" s="125" t="s">
        <v>381</v>
      </c>
      <c r="S56" s="211">
        <v>2</v>
      </c>
      <c r="T56" s="227"/>
      <c r="U56" s="211">
        <v>2</v>
      </c>
      <c r="V56" s="227"/>
      <c r="W56" s="211">
        <v>2</v>
      </c>
      <c r="X56" s="227"/>
      <c r="Y56" s="211">
        <v>2</v>
      </c>
      <c r="Z56" s="211" t="s">
        <v>1199</v>
      </c>
      <c r="AA56" s="227" t="s">
        <v>1209</v>
      </c>
      <c r="AB56" s="211">
        <v>2</v>
      </c>
      <c r="AC56" s="211" t="s">
        <v>1200</v>
      </c>
      <c r="AD56" s="227" t="s">
        <v>1349</v>
      </c>
      <c r="AE56" s="211">
        <v>1</v>
      </c>
      <c r="AF56" s="211" t="s">
        <v>1200</v>
      </c>
      <c r="AG56" s="227" t="s">
        <v>1394</v>
      </c>
      <c r="AH56" s="211">
        <v>0</v>
      </c>
      <c r="AI56" s="211" t="s">
        <v>1200</v>
      </c>
      <c r="AJ56" s="227"/>
      <c r="AK56" s="211">
        <v>0</v>
      </c>
      <c r="AL56" s="211" t="s">
        <v>1199</v>
      </c>
      <c r="AM56" s="227"/>
      <c r="AN56" s="211">
        <v>2</v>
      </c>
      <c r="AO56" s="211" t="s">
        <v>1200</v>
      </c>
      <c r="AP56" s="227" t="s">
        <v>1395</v>
      </c>
      <c r="AQ56" s="211">
        <v>0</v>
      </c>
      <c r="AR56" s="211" t="s">
        <v>1200</v>
      </c>
      <c r="AS56" s="227"/>
      <c r="AT56" s="211">
        <v>0</v>
      </c>
      <c r="AU56" s="211" t="s">
        <v>1200</v>
      </c>
      <c r="AV56" s="227"/>
      <c r="AW56" s="211">
        <v>0</v>
      </c>
      <c r="AX56" s="211" t="s">
        <v>1200</v>
      </c>
      <c r="AY56" s="227"/>
      <c r="AZ56" s="211">
        <v>1</v>
      </c>
      <c r="BA56" s="211" t="s">
        <v>1200</v>
      </c>
      <c r="BB56" s="227"/>
      <c r="BC56" s="211">
        <v>2</v>
      </c>
      <c r="BD56" s="211" t="s">
        <v>1200</v>
      </c>
      <c r="BE56" s="227" t="s">
        <v>1396</v>
      </c>
      <c r="BF56" s="212"/>
      <c r="BG56" s="269"/>
      <c r="BI56" s="214">
        <f t="shared" si="1"/>
        <v>16</v>
      </c>
      <c r="BJ56" s="209" t="s">
        <v>1289</v>
      </c>
    </row>
    <row r="57" spans="1:62" ht="96" customHeight="1" x14ac:dyDescent="0.3">
      <c r="A57" s="102" t="s">
        <v>296</v>
      </c>
      <c r="B57" s="103" t="s">
        <v>297</v>
      </c>
      <c r="C57" s="104" t="s">
        <v>209</v>
      </c>
      <c r="D57" s="164">
        <v>55</v>
      </c>
      <c r="E57" s="185"/>
      <c r="F57" s="185"/>
      <c r="G57" s="126" t="s">
        <v>727</v>
      </c>
      <c r="H57" s="126" t="s">
        <v>728</v>
      </c>
      <c r="I57" s="115" t="s">
        <v>729</v>
      </c>
      <c r="J57" s="120" t="s">
        <v>730</v>
      </c>
      <c r="K57" s="145" t="s">
        <v>731</v>
      </c>
      <c r="L57" s="145" t="s">
        <v>732</v>
      </c>
      <c r="M57" s="115" t="s">
        <v>733</v>
      </c>
      <c r="N57" s="145" t="s">
        <v>734</v>
      </c>
      <c r="O57" s="145" t="s">
        <v>735</v>
      </c>
      <c r="P57" s="145" t="s">
        <v>736</v>
      </c>
      <c r="Q57" s="145" t="s">
        <v>737</v>
      </c>
      <c r="R57" s="146" t="s">
        <v>738</v>
      </c>
      <c r="S57" s="211">
        <v>2</v>
      </c>
      <c r="T57" s="227"/>
      <c r="U57" s="211">
        <v>1</v>
      </c>
      <c r="V57" s="227" t="s">
        <v>1397</v>
      </c>
      <c r="W57" s="211">
        <v>2</v>
      </c>
      <c r="X57" s="227"/>
      <c r="Y57" s="211">
        <v>1</v>
      </c>
      <c r="Z57" s="211" t="s">
        <v>1199</v>
      </c>
      <c r="AA57" s="227" t="s">
        <v>1398</v>
      </c>
      <c r="AB57" s="211">
        <v>2</v>
      </c>
      <c r="AC57" s="211" t="s">
        <v>1199</v>
      </c>
      <c r="AD57" s="227" t="s">
        <v>1399</v>
      </c>
      <c r="AE57" s="211">
        <v>2</v>
      </c>
      <c r="AF57" s="211" t="s">
        <v>1200</v>
      </c>
      <c r="AG57" s="227" t="s">
        <v>1400</v>
      </c>
      <c r="AH57" s="211">
        <v>1</v>
      </c>
      <c r="AI57" s="211" t="s">
        <v>1199</v>
      </c>
      <c r="AJ57" s="227" t="s">
        <v>1419</v>
      </c>
      <c r="AK57" s="211">
        <v>1</v>
      </c>
      <c r="AL57" s="211" t="s">
        <v>1199</v>
      </c>
      <c r="AM57" s="227" t="s">
        <v>1401</v>
      </c>
      <c r="AN57" s="211">
        <v>0</v>
      </c>
      <c r="AO57" s="211" t="s">
        <v>1200</v>
      </c>
      <c r="AP57" s="227"/>
      <c r="AQ57" s="211">
        <v>1</v>
      </c>
      <c r="AR57" s="211" t="s">
        <v>1200</v>
      </c>
      <c r="AS57" s="227" t="s">
        <v>1402</v>
      </c>
      <c r="AT57" s="211">
        <v>-1</v>
      </c>
      <c r="AU57" s="211" t="s">
        <v>1200</v>
      </c>
      <c r="AV57" s="227" t="s">
        <v>1403</v>
      </c>
      <c r="AW57" s="211">
        <v>0</v>
      </c>
      <c r="AX57" s="211" t="s">
        <v>1200</v>
      </c>
      <c r="AY57" s="227"/>
      <c r="AZ57" s="211">
        <v>2</v>
      </c>
      <c r="BA57" s="211" t="s">
        <v>1200</v>
      </c>
      <c r="BB57" s="227" t="s">
        <v>1404</v>
      </c>
      <c r="BC57" s="211">
        <v>2</v>
      </c>
      <c r="BD57" s="211" t="s">
        <v>1200</v>
      </c>
      <c r="BE57" s="227" t="s">
        <v>1405</v>
      </c>
      <c r="BF57" s="212"/>
      <c r="BG57" s="269"/>
      <c r="BI57" s="214">
        <f t="shared" si="1"/>
        <v>16</v>
      </c>
      <c r="BJ57" s="209" t="s">
        <v>1289</v>
      </c>
    </row>
    <row r="58" spans="1:62" s="162" customFormat="1" ht="142.5" customHeight="1" x14ac:dyDescent="0.3">
      <c r="A58" s="137" t="s">
        <v>296</v>
      </c>
      <c r="B58" s="138" t="s">
        <v>297</v>
      </c>
      <c r="C58" s="139" t="s">
        <v>209</v>
      </c>
      <c r="D58" s="164">
        <v>56</v>
      </c>
      <c r="E58" s="185"/>
      <c r="F58" s="185"/>
      <c r="G58" s="126" t="s">
        <v>739</v>
      </c>
      <c r="H58" s="126" t="s">
        <v>503</v>
      </c>
      <c r="I58" s="115" t="s">
        <v>740</v>
      </c>
      <c r="J58" s="120" t="s">
        <v>741</v>
      </c>
      <c r="K58" s="145" t="s">
        <v>742</v>
      </c>
      <c r="L58" s="145" t="s">
        <v>743</v>
      </c>
      <c r="M58" s="145" t="s">
        <v>744</v>
      </c>
      <c r="N58" s="145" t="s">
        <v>745</v>
      </c>
      <c r="O58" s="145" t="s">
        <v>735</v>
      </c>
      <c r="P58" s="145" t="s">
        <v>746</v>
      </c>
      <c r="Q58" s="145" t="s">
        <v>747</v>
      </c>
      <c r="R58" s="175" t="s">
        <v>738</v>
      </c>
      <c r="S58" s="211">
        <v>2</v>
      </c>
      <c r="T58" s="227"/>
      <c r="U58" s="211">
        <v>0</v>
      </c>
      <c r="V58" s="227" t="s">
        <v>1406</v>
      </c>
      <c r="W58" s="211">
        <v>0</v>
      </c>
      <c r="X58" s="227" t="s">
        <v>1406</v>
      </c>
      <c r="Y58" s="211">
        <v>2</v>
      </c>
      <c r="Z58" s="211" t="s">
        <v>1199</v>
      </c>
      <c r="AA58" s="227" t="s">
        <v>1407</v>
      </c>
      <c r="AB58" s="211">
        <v>2</v>
      </c>
      <c r="AC58" s="211" t="s">
        <v>1199</v>
      </c>
      <c r="AD58" s="227" t="s">
        <v>1408</v>
      </c>
      <c r="AE58" s="211">
        <v>2</v>
      </c>
      <c r="AF58" s="211" t="s">
        <v>1200</v>
      </c>
      <c r="AG58" s="227" t="s">
        <v>1409</v>
      </c>
      <c r="AH58" s="211">
        <v>0</v>
      </c>
      <c r="AI58" s="211" t="s">
        <v>1200</v>
      </c>
      <c r="AJ58" s="227"/>
      <c r="AK58" s="211">
        <v>2</v>
      </c>
      <c r="AL58" s="211" t="s">
        <v>1199</v>
      </c>
      <c r="AM58" s="227" t="s">
        <v>1410</v>
      </c>
      <c r="AN58" s="211">
        <v>2</v>
      </c>
      <c r="AO58" s="211" t="s">
        <v>1199</v>
      </c>
      <c r="AP58" s="227" t="s">
        <v>1411</v>
      </c>
      <c r="AQ58" s="211">
        <v>1</v>
      </c>
      <c r="AR58" s="211" t="s">
        <v>1200</v>
      </c>
      <c r="AS58" s="227" t="s">
        <v>1412</v>
      </c>
      <c r="AT58" s="211">
        <v>1</v>
      </c>
      <c r="AU58" s="211" t="s">
        <v>1200</v>
      </c>
      <c r="AV58" s="227" t="s">
        <v>1413</v>
      </c>
      <c r="AW58" s="211">
        <v>0</v>
      </c>
      <c r="AX58" s="211" t="s">
        <v>1200</v>
      </c>
      <c r="AY58" s="227"/>
      <c r="AZ58" s="211">
        <v>2</v>
      </c>
      <c r="BA58" s="211" t="s">
        <v>1200</v>
      </c>
      <c r="BB58" s="227" t="s">
        <v>1413</v>
      </c>
      <c r="BC58" s="211">
        <v>2</v>
      </c>
      <c r="BD58" s="211" t="s">
        <v>1200</v>
      </c>
      <c r="BE58" s="227" t="s">
        <v>1414</v>
      </c>
      <c r="BF58" s="212"/>
      <c r="BG58" s="269"/>
      <c r="BI58" s="214">
        <f t="shared" si="1"/>
        <v>18</v>
      </c>
      <c r="BJ58" s="209" t="s">
        <v>1289</v>
      </c>
    </row>
    <row r="59" spans="1:62" s="162" customFormat="1" ht="95.25" customHeight="1" x14ac:dyDescent="0.3">
      <c r="A59" s="137" t="s">
        <v>296</v>
      </c>
      <c r="B59" s="138" t="s">
        <v>297</v>
      </c>
      <c r="C59" s="139" t="s">
        <v>209</v>
      </c>
      <c r="D59" s="164">
        <v>57</v>
      </c>
      <c r="E59" s="185"/>
      <c r="F59" s="185"/>
      <c r="G59" s="131" t="s">
        <v>748</v>
      </c>
      <c r="H59" s="131" t="s">
        <v>749</v>
      </c>
      <c r="I59" s="115" t="s">
        <v>1415</v>
      </c>
      <c r="J59" s="115" t="s">
        <v>750</v>
      </c>
      <c r="K59" s="145" t="s">
        <v>751</v>
      </c>
      <c r="L59" s="145" t="s">
        <v>752</v>
      </c>
      <c r="M59" s="145" t="s">
        <v>753</v>
      </c>
      <c r="N59" s="145" t="s">
        <v>370</v>
      </c>
      <c r="O59" s="145" t="s">
        <v>754</v>
      </c>
      <c r="P59" s="145" t="s">
        <v>755</v>
      </c>
      <c r="Q59" s="145" t="s">
        <v>756</v>
      </c>
      <c r="R59" s="94"/>
      <c r="S59" s="211">
        <v>2</v>
      </c>
      <c r="T59" s="227"/>
      <c r="U59" s="211">
        <v>2</v>
      </c>
      <c r="V59" s="227"/>
      <c r="W59" s="211">
        <v>2</v>
      </c>
      <c r="X59" s="227"/>
      <c r="Y59" s="211">
        <v>2</v>
      </c>
      <c r="Z59" s="211" t="s">
        <v>1199</v>
      </c>
      <c r="AA59" s="227" t="s">
        <v>1407</v>
      </c>
      <c r="AB59" s="211">
        <v>2</v>
      </c>
      <c r="AC59" s="211" t="s">
        <v>1199</v>
      </c>
      <c r="AD59" s="227" t="s">
        <v>1408</v>
      </c>
      <c r="AE59" s="211">
        <v>2</v>
      </c>
      <c r="AF59" s="211" t="s">
        <v>1200</v>
      </c>
      <c r="AG59" s="227" t="s">
        <v>1416</v>
      </c>
      <c r="AH59" s="211">
        <v>0</v>
      </c>
      <c r="AI59" s="211" t="s">
        <v>1200</v>
      </c>
      <c r="AJ59" s="227"/>
      <c r="AK59" s="211">
        <v>2</v>
      </c>
      <c r="AL59" s="211" t="s">
        <v>1199</v>
      </c>
      <c r="AM59" s="227" t="s">
        <v>1401</v>
      </c>
      <c r="AN59" s="211">
        <v>0</v>
      </c>
      <c r="AO59" s="211" t="s">
        <v>1200</v>
      </c>
      <c r="AP59" s="227"/>
      <c r="AQ59" s="211">
        <v>1</v>
      </c>
      <c r="AR59" s="211" t="s">
        <v>1200</v>
      </c>
      <c r="AS59" s="227"/>
      <c r="AT59" s="211">
        <v>0</v>
      </c>
      <c r="AU59" s="211" t="s">
        <v>1200</v>
      </c>
      <c r="AV59" s="227"/>
      <c r="AW59" s="211">
        <v>0</v>
      </c>
      <c r="AX59" s="211" t="s">
        <v>1200</v>
      </c>
      <c r="AY59" s="227"/>
      <c r="AZ59" s="211">
        <v>2</v>
      </c>
      <c r="BA59" s="211" t="s">
        <v>1200</v>
      </c>
      <c r="BB59" s="227" t="s">
        <v>1404</v>
      </c>
      <c r="BC59" s="211">
        <v>2</v>
      </c>
      <c r="BD59" s="211" t="s">
        <v>1200</v>
      </c>
      <c r="BE59" s="227" t="s">
        <v>1405</v>
      </c>
      <c r="BF59" s="212"/>
      <c r="BG59" s="269"/>
      <c r="BI59" s="214">
        <f t="shared" si="1"/>
        <v>19</v>
      </c>
      <c r="BJ59" s="237" t="s">
        <v>1542</v>
      </c>
    </row>
    <row r="60" spans="1:62" s="162" customFormat="1" ht="120.75" customHeight="1" x14ac:dyDescent="0.3">
      <c r="A60" s="137" t="s">
        <v>296</v>
      </c>
      <c r="B60" s="138" t="s">
        <v>297</v>
      </c>
      <c r="C60" s="139" t="s">
        <v>209</v>
      </c>
      <c r="D60" s="164">
        <v>58</v>
      </c>
      <c r="E60" s="185"/>
      <c r="F60" s="185"/>
      <c r="G60" s="131" t="s">
        <v>766</v>
      </c>
      <c r="H60" s="131" t="s">
        <v>765</v>
      </c>
      <c r="I60" s="115" t="s">
        <v>767</v>
      </c>
      <c r="J60" s="115"/>
      <c r="K60" s="145"/>
      <c r="L60" s="145" t="s">
        <v>768</v>
      </c>
      <c r="M60" s="145"/>
      <c r="N60" s="145"/>
      <c r="O60" s="145"/>
      <c r="P60" s="171">
        <v>20000</v>
      </c>
      <c r="Q60" s="145"/>
      <c r="R60" s="94"/>
      <c r="S60" s="211">
        <v>2</v>
      </c>
      <c r="T60" s="227"/>
      <c r="U60" s="211">
        <v>0</v>
      </c>
      <c r="V60" s="227" t="s">
        <v>1406</v>
      </c>
      <c r="W60" s="211">
        <v>2</v>
      </c>
      <c r="X60" s="227"/>
      <c r="Y60" s="211">
        <v>1</v>
      </c>
      <c r="Z60" s="211" t="s">
        <v>1199</v>
      </c>
      <c r="AA60" s="227" t="s">
        <v>1417</v>
      </c>
      <c r="AB60" s="211">
        <v>2</v>
      </c>
      <c r="AC60" s="211" t="s">
        <v>1199</v>
      </c>
      <c r="AD60" s="227" t="s">
        <v>1408</v>
      </c>
      <c r="AE60" s="211">
        <v>2</v>
      </c>
      <c r="AF60" s="211" t="s">
        <v>1200</v>
      </c>
      <c r="AG60" s="227" t="s">
        <v>1418</v>
      </c>
      <c r="AH60" s="211">
        <v>0</v>
      </c>
      <c r="AI60" s="211" t="s">
        <v>1200</v>
      </c>
      <c r="AJ60" s="227"/>
      <c r="AK60" s="211">
        <v>2</v>
      </c>
      <c r="AL60" s="211" t="s">
        <v>1199</v>
      </c>
      <c r="AM60" s="227" t="s">
        <v>1401</v>
      </c>
      <c r="AN60" s="211">
        <v>0</v>
      </c>
      <c r="AO60" s="211" t="s">
        <v>1200</v>
      </c>
      <c r="AP60" s="227"/>
      <c r="AQ60" s="211">
        <v>1</v>
      </c>
      <c r="AR60" s="211" t="s">
        <v>1200</v>
      </c>
      <c r="AS60" s="227"/>
      <c r="AT60" s="211">
        <v>0</v>
      </c>
      <c r="AU60" s="211" t="s">
        <v>1200</v>
      </c>
      <c r="AV60" s="227"/>
      <c r="AW60" s="211">
        <v>0</v>
      </c>
      <c r="AX60" s="211" t="s">
        <v>1200</v>
      </c>
      <c r="AY60" s="227"/>
      <c r="AZ60" s="211">
        <v>2</v>
      </c>
      <c r="BA60" s="211" t="s">
        <v>1200</v>
      </c>
      <c r="BB60" s="227" t="s">
        <v>1404</v>
      </c>
      <c r="BC60" s="211">
        <v>2</v>
      </c>
      <c r="BD60" s="211" t="s">
        <v>1200</v>
      </c>
      <c r="BE60" s="227" t="s">
        <v>1405</v>
      </c>
      <c r="BF60" s="212"/>
      <c r="BG60" s="269"/>
      <c r="BI60" s="214">
        <f t="shared" si="1"/>
        <v>16</v>
      </c>
      <c r="BJ60" s="209" t="s">
        <v>1289</v>
      </c>
    </row>
    <row r="61" spans="1:62" s="162" customFormat="1" ht="92.25" customHeight="1" x14ac:dyDescent="0.3">
      <c r="A61" s="137" t="s">
        <v>296</v>
      </c>
      <c r="B61" s="138" t="s">
        <v>297</v>
      </c>
      <c r="C61" s="139" t="s">
        <v>209</v>
      </c>
      <c r="D61" s="164">
        <v>59</v>
      </c>
      <c r="E61" s="185"/>
      <c r="F61" s="185"/>
      <c r="G61" s="131" t="s">
        <v>757</v>
      </c>
      <c r="H61" s="131" t="s">
        <v>279</v>
      </c>
      <c r="I61" s="115" t="s">
        <v>758</v>
      </c>
      <c r="J61" s="115" t="s">
        <v>759</v>
      </c>
      <c r="K61" s="145" t="s">
        <v>760</v>
      </c>
      <c r="L61" s="145" t="s">
        <v>761</v>
      </c>
      <c r="M61" s="145" t="s">
        <v>762</v>
      </c>
      <c r="N61" s="145" t="s">
        <v>370</v>
      </c>
      <c r="O61" s="145" t="s">
        <v>754</v>
      </c>
      <c r="P61" s="145" t="s">
        <v>763</v>
      </c>
      <c r="Q61" s="145" t="s">
        <v>764</v>
      </c>
      <c r="R61" s="94"/>
      <c r="S61" s="211">
        <v>2</v>
      </c>
      <c r="T61" s="227"/>
      <c r="U61" s="211">
        <v>2</v>
      </c>
      <c r="V61" s="227"/>
      <c r="W61" s="211">
        <v>1</v>
      </c>
      <c r="X61" s="227"/>
      <c r="Y61" s="211">
        <v>2</v>
      </c>
      <c r="Z61" s="211" t="s">
        <v>1199</v>
      </c>
      <c r="AA61" s="227" t="s">
        <v>1420</v>
      </c>
      <c r="AB61" s="211">
        <v>2</v>
      </c>
      <c r="AC61" s="211" t="s">
        <v>1199</v>
      </c>
      <c r="AD61" s="227" t="s">
        <v>1408</v>
      </c>
      <c r="AE61" s="211">
        <v>2</v>
      </c>
      <c r="AF61" s="211" t="s">
        <v>1200</v>
      </c>
      <c r="AG61" s="227" t="s">
        <v>1418</v>
      </c>
      <c r="AH61" s="211">
        <v>0</v>
      </c>
      <c r="AI61" s="211" t="s">
        <v>1200</v>
      </c>
      <c r="AJ61" s="227"/>
      <c r="AK61" s="211">
        <v>2</v>
      </c>
      <c r="AL61" s="211" t="s">
        <v>1199</v>
      </c>
      <c r="AM61" s="227" t="s">
        <v>1421</v>
      </c>
      <c r="AN61" s="211">
        <v>0</v>
      </c>
      <c r="AO61" s="211" t="s">
        <v>1200</v>
      </c>
      <c r="AP61" s="227"/>
      <c r="AQ61" s="211">
        <v>1</v>
      </c>
      <c r="AR61" s="211" t="s">
        <v>1200</v>
      </c>
      <c r="AS61" s="227"/>
      <c r="AT61" s="211">
        <v>0</v>
      </c>
      <c r="AU61" s="211" t="s">
        <v>1200</v>
      </c>
      <c r="AV61" s="227"/>
      <c r="AW61" s="211">
        <v>0</v>
      </c>
      <c r="AX61" s="211" t="s">
        <v>1200</v>
      </c>
      <c r="AY61" s="227"/>
      <c r="AZ61" s="211">
        <v>2</v>
      </c>
      <c r="BA61" s="211" t="s">
        <v>1200</v>
      </c>
      <c r="BB61" s="227" t="s">
        <v>1404</v>
      </c>
      <c r="BC61" s="211">
        <v>2</v>
      </c>
      <c r="BD61" s="211" t="s">
        <v>1200</v>
      </c>
      <c r="BE61" s="227" t="s">
        <v>1405</v>
      </c>
      <c r="BF61" s="212"/>
      <c r="BG61" s="269"/>
      <c r="BI61" s="214">
        <f t="shared" si="1"/>
        <v>18</v>
      </c>
      <c r="BJ61" s="209" t="s">
        <v>1289</v>
      </c>
    </row>
    <row r="62" spans="1:62" s="162" customFormat="1" ht="85.5" customHeight="1" x14ac:dyDescent="0.3">
      <c r="A62" s="137" t="s">
        <v>296</v>
      </c>
      <c r="B62" s="138" t="s">
        <v>297</v>
      </c>
      <c r="C62" s="139" t="s">
        <v>292</v>
      </c>
      <c r="D62" s="164">
        <v>60</v>
      </c>
      <c r="E62" s="185" t="s">
        <v>1422</v>
      </c>
      <c r="F62" s="185"/>
      <c r="G62" s="131" t="s">
        <v>769</v>
      </c>
      <c r="H62" s="131" t="s">
        <v>493</v>
      </c>
      <c r="I62" s="115" t="s">
        <v>770</v>
      </c>
      <c r="J62" s="120" t="s">
        <v>771</v>
      </c>
      <c r="K62" s="145" t="s">
        <v>772</v>
      </c>
      <c r="L62" s="145" t="s">
        <v>439</v>
      </c>
      <c r="M62" s="145" t="s">
        <v>773</v>
      </c>
      <c r="N62" s="145" t="s">
        <v>452</v>
      </c>
      <c r="O62" s="145"/>
      <c r="P62" s="176">
        <v>600000</v>
      </c>
      <c r="Q62" s="145" t="s">
        <v>774</v>
      </c>
      <c r="R62" s="146"/>
      <c r="S62" s="211">
        <v>2</v>
      </c>
      <c r="T62" s="227"/>
      <c r="U62" s="211">
        <v>2</v>
      </c>
      <c r="V62" s="227"/>
      <c r="W62" s="211">
        <v>2</v>
      </c>
      <c r="X62" s="227"/>
      <c r="Y62" s="211">
        <v>2</v>
      </c>
      <c r="Z62" s="211" t="s">
        <v>1200</v>
      </c>
      <c r="AA62" s="227"/>
      <c r="AB62" s="211">
        <v>2</v>
      </c>
      <c r="AC62" s="211" t="s">
        <v>1200</v>
      </c>
      <c r="AD62" s="227"/>
      <c r="AE62" s="211">
        <v>0</v>
      </c>
      <c r="AF62" s="211" t="s">
        <v>1199</v>
      </c>
      <c r="AG62" s="227"/>
      <c r="AH62" s="211">
        <v>0</v>
      </c>
      <c r="AI62" s="211" t="s">
        <v>1199</v>
      </c>
      <c r="AJ62" s="227"/>
      <c r="AK62" s="211">
        <v>2</v>
      </c>
      <c r="AL62" s="211" t="s">
        <v>1199</v>
      </c>
      <c r="AM62" s="227"/>
      <c r="AN62" s="211">
        <v>0</v>
      </c>
      <c r="AO62" s="211" t="s">
        <v>1199</v>
      </c>
      <c r="AP62" s="227"/>
      <c r="AQ62" s="211">
        <v>0</v>
      </c>
      <c r="AR62" s="211" t="s">
        <v>1200</v>
      </c>
      <c r="AS62" s="227"/>
      <c r="AT62" s="211">
        <v>0</v>
      </c>
      <c r="AU62" s="211" t="s">
        <v>1200</v>
      </c>
      <c r="AV62" s="227"/>
      <c r="AW62" s="211">
        <v>0</v>
      </c>
      <c r="AX62" s="211" t="s">
        <v>1200</v>
      </c>
      <c r="AY62" s="227"/>
      <c r="AZ62" s="211">
        <v>1</v>
      </c>
      <c r="BA62" s="211" t="s">
        <v>1200</v>
      </c>
      <c r="BB62" s="227"/>
      <c r="BC62" s="211">
        <v>2</v>
      </c>
      <c r="BD62" s="211" t="s">
        <v>1200</v>
      </c>
      <c r="BE62" s="227" t="s">
        <v>1336</v>
      </c>
      <c r="BF62" s="212"/>
      <c r="BG62" s="269"/>
      <c r="BI62" s="214">
        <f t="shared" ref="BI62:BI67" si="2">S62+U62+W62+Y62+AB62+AE62+AH62+AK62+AN62+AQ62+AT62+AW62+AZ62+BC62</f>
        <v>15</v>
      </c>
      <c r="BJ62" s="237" t="s">
        <v>1542</v>
      </c>
    </row>
    <row r="63" spans="1:62" s="162" customFormat="1" ht="92.25" customHeight="1" x14ac:dyDescent="0.3">
      <c r="A63" s="137" t="s">
        <v>296</v>
      </c>
      <c r="B63" s="138" t="s">
        <v>297</v>
      </c>
      <c r="C63" s="139" t="s">
        <v>292</v>
      </c>
      <c r="D63" s="164">
        <v>61</v>
      </c>
      <c r="E63" s="185"/>
      <c r="F63" s="185"/>
      <c r="G63" s="131" t="s">
        <v>775</v>
      </c>
      <c r="H63" s="131" t="s">
        <v>493</v>
      </c>
      <c r="I63" s="115" t="s">
        <v>776</v>
      </c>
      <c r="J63" s="120" t="s">
        <v>777</v>
      </c>
      <c r="K63" s="145" t="s">
        <v>778</v>
      </c>
      <c r="L63" s="145" t="s">
        <v>779</v>
      </c>
      <c r="M63" s="145" t="s">
        <v>552</v>
      </c>
      <c r="N63" s="145" t="s">
        <v>482</v>
      </c>
      <c r="O63" s="145"/>
      <c r="P63" s="171" t="s">
        <v>780</v>
      </c>
      <c r="Q63" s="145" t="s">
        <v>781</v>
      </c>
      <c r="R63" s="146"/>
      <c r="S63" s="211">
        <v>2</v>
      </c>
      <c r="T63" s="227"/>
      <c r="U63" s="211">
        <v>2</v>
      </c>
      <c r="V63" s="227"/>
      <c r="W63" s="211">
        <v>2</v>
      </c>
      <c r="X63" s="227" t="s">
        <v>1423</v>
      </c>
      <c r="Y63" s="211">
        <v>1</v>
      </c>
      <c r="Z63" s="211" t="s">
        <v>1199</v>
      </c>
      <c r="AA63" s="227" t="s">
        <v>1428</v>
      </c>
      <c r="AB63" s="211">
        <v>1</v>
      </c>
      <c r="AC63" s="211" t="s">
        <v>1199</v>
      </c>
      <c r="AD63" s="227" t="s">
        <v>1424</v>
      </c>
      <c r="AE63" s="211">
        <v>2</v>
      </c>
      <c r="AF63" s="211" t="s">
        <v>1200</v>
      </c>
      <c r="AG63" s="227" t="s">
        <v>1418</v>
      </c>
      <c r="AH63" s="211">
        <v>0</v>
      </c>
      <c r="AI63" s="211" t="s">
        <v>1199</v>
      </c>
      <c r="AJ63" s="227"/>
      <c r="AK63" s="211">
        <v>1</v>
      </c>
      <c r="AL63" s="211" t="s">
        <v>1199</v>
      </c>
      <c r="AM63" s="227" t="s">
        <v>1434</v>
      </c>
      <c r="AN63" s="211">
        <v>1</v>
      </c>
      <c r="AO63" s="211" t="s">
        <v>1199</v>
      </c>
      <c r="AP63" s="227" t="s">
        <v>1433</v>
      </c>
      <c r="AQ63" s="211">
        <v>1</v>
      </c>
      <c r="AR63" s="211" t="s">
        <v>1200</v>
      </c>
      <c r="AS63" s="227"/>
      <c r="AT63" s="211">
        <v>-1</v>
      </c>
      <c r="AU63" s="211" t="s">
        <v>1200</v>
      </c>
      <c r="AV63" s="227" t="s">
        <v>1425</v>
      </c>
      <c r="AW63" s="211">
        <v>-1</v>
      </c>
      <c r="AX63" s="211" t="s">
        <v>1200</v>
      </c>
      <c r="AY63" s="227" t="s">
        <v>1426</v>
      </c>
      <c r="AZ63" s="211">
        <v>0</v>
      </c>
      <c r="BA63" s="211" t="s">
        <v>1200</v>
      </c>
      <c r="BB63" s="227"/>
      <c r="BC63" s="211">
        <v>2</v>
      </c>
      <c r="BD63" s="211" t="s">
        <v>1200</v>
      </c>
      <c r="BE63" s="227" t="s">
        <v>1336</v>
      </c>
      <c r="BF63" s="212"/>
      <c r="BG63" s="269"/>
      <c r="BI63" s="214">
        <f t="shared" si="2"/>
        <v>13</v>
      </c>
      <c r="BJ63" s="236" t="s">
        <v>1475</v>
      </c>
    </row>
    <row r="64" spans="1:62" s="162" customFormat="1" ht="85.5" customHeight="1" x14ac:dyDescent="0.3">
      <c r="A64" s="137" t="s">
        <v>296</v>
      </c>
      <c r="B64" s="138" t="s">
        <v>297</v>
      </c>
      <c r="C64" s="139" t="s">
        <v>292</v>
      </c>
      <c r="D64" s="164">
        <v>62</v>
      </c>
      <c r="E64" s="185"/>
      <c r="F64" s="185"/>
      <c r="G64" s="131" t="s">
        <v>782</v>
      </c>
      <c r="H64" s="131" t="s">
        <v>783</v>
      </c>
      <c r="I64" s="115" t="s">
        <v>784</v>
      </c>
      <c r="J64" s="120" t="s">
        <v>785</v>
      </c>
      <c r="K64" s="145" t="s">
        <v>786</v>
      </c>
      <c r="L64" s="145" t="s">
        <v>787</v>
      </c>
      <c r="M64" s="145" t="s">
        <v>788</v>
      </c>
      <c r="N64" s="145" t="s">
        <v>789</v>
      </c>
      <c r="O64" s="115" t="s">
        <v>790</v>
      </c>
      <c r="P64" s="171" t="s">
        <v>791</v>
      </c>
      <c r="Q64" s="145" t="s">
        <v>792</v>
      </c>
      <c r="R64" s="146" t="s">
        <v>793</v>
      </c>
      <c r="S64" s="211">
        <v>2</v>
      </c>
      <c r="T64" s="227"/>
      <c r="U64" s="211">
        <v>2</v>
      </c>
      <c r="V64" s="227"/>
      <c r="W64" s="211">
        <v>2</v>
      </c>
      <c r="X64" s="227"/>
      <c r="Y64" s="211">
        <v>1</v>
      </c>
      <c r="Z64" s="211" t="s">
        <v>1199</v>
      </c>
      <c r="AA64" s="227" t="s">
        <v>1428</v>
      </c>
      <c r="AB64" s="211">
        <v>1</v>
      </c>
      <c r="AC64" s="211" t="s">
        <v>1199</v>
      </c>
      <c r="AD64" s="227" t="s">
        <v>1424</v>
      </c>
      <c r="AE64" s="211">
        <v>2</v>
      </c>
      <c r="AF64" s="211" t="s">
        <v>1200</v>
      </c>
      <c r="AG64" s="227" t="s">
        <v>1418</v>
      </c>
      <c r="AH64" s="211">
        <v>0</v>
      </c>
      <c r="AI64" s="211" t="s">
        <v>1199</v>
      </c>
      <c r="AJ64" s="227"/>
      <c r="AK64" s="211">
        <v>1</v>
      </c>
      <c r="AL64" s="211" t="s">
        <v>1199</v>
      </c>
      <c r="AM64" s="227" t="s">
        <v>1434</v>
      </c>
      <c r="AN64" s="211">
        <v>1</v>
      </c>
      <c r="AO64" s="211" t="s">
        <v>1199</v>
      </c>
      <c r="AP64" s="227" t="s">
        <v>1433</v>
      </c>
      <c r="AQ64" s="211">
        <v>0</v>
      </c>
      <c r="AR64" s="211" t="s">
        <v>1200</v>
      </c>
      <c r="AS64" s="227"/>
      <c r="AT64" s="211">
        <v>-1</v>
      </c>
      <c r="AU64" s="211" t="s">
        <v>1200</v>
      </c>
      <c r="AV64" s="227" t="s">
        <v>1427</v>
      </c>
      <c r="AW64" s="211">
        <v>-1</v>
      </c>
      <c r="AX64" s="211" t="s">
        <v>1200</v>
      </c>
      <c r="AY64" s="227" t="s">
        <v>1426</v>
      </c>
      <c r="AZ64" s="211">
        <v>0</v>
      </c>
      <c r="BA64" s="211" t="s">
        <v>1200</v>
      </c>
      <c r="BB64" s="227"/>
      <c r="BC64" s="211">
        <v>2</v>
      </c>
      <c r="BD64" s="211" t="s">
        <v>1200</v>
      </c>
      <c r="BE64" s="227" t="s">
        <v>1336</v>
      </c>
      <c r="BF64" s="212"/>
      <c r="BG64" s="269"/>
      <c r="BI64" s="214">
        <f t="shared" si="2"/>
        <v>12</v>
      </c>
      <c r="BJ64" s="236" t="s">
        <v>1266</v>
      </c>
    </row>
    <row r="65" spans="1:62" s="162" customFormat="1" ht="85.5" customHeight="1" x14ac:dyDescent="0.3">
      <c r="A65" s="137" t="s">
        <v>296</v>
      </c>
      <c r="B65" s="138" t="s">
        <v>297</v>
      </c>
      <c r="C65" s="139" t="s">
        <v>292</v>
      </c>
      <c r="D65" s="164">
        <v>63</v>
      </c>
      <c r="E65" s="185"/>
      <c r="F65" s="185"/>
      <c r="G65" s="126" t="s">
        <v>794</v>
      </c>
      <c r="H65" s="126" t="s">
        <v>783</v>
      </c>
      <c r="I65" s="115" t="s">
        <v>795</v>
      </c>
      <c r="J65" s="120" t="s">
        <v>796</v>
      </c>
      <c r="K65" s="145" t="s">
        <v>797</v>
      </c>
      <c r="L65" s="145" t="s">
        <v>798</v>
      </c>
      <c r="M65" s="145" t="s">
        <v>733</v>
      </c>
      <c r="N65" s="145" t="s">
        <v>799</v>
      </c>
      <c r="O65" s="145" t="s">
        <v>800</v>
      </c>
      <c r="P65" s="177" t="s">
        <v>801</v>
      </c>
      <c r="Q65" s="115" t="s">
        <v>802</v>
      </c>
      <c r="R65" s="178" t="s">
        <v>803</v>
      </c>
      <c r="S65" s="211">
        <v>2</v>
      </c>
      <c r="T65" s="227"/>
      <c r="U65" s="211">
        <v>2</v>
      </c>
      <c r="V65" s="227"/>
      <c r="W65" s="211">
        <v>2</v>
      </c>
      <c r="X65" s="227"/>
      <c r="Y65" s="211">
        <v>1</v>
      </c>
      <c r="Z65" s="211" t="s">
        <v>1199</v>
      </c>
      <c r="AA65" s="227" t="s">
        <v>1428</v>
      </c>
      <c r="AB65" s="211">
        <v>1</v>
      </c>
      <c r="AC65" s="211" t="s">
        <v>1199</v>
      </c>
      <c r="AD65" s="227" t="s">
        <v>1424</v>
      </c>
      <c r="AE65" s="211">
        <v>2</v>
      </c>
      <c r="AF65" s="211" t="s">
        <v>1200</v>
      </c>
      <c r="AG65" s="227" t="s">
        <v>1418</v>
      </c>
      <c r="AH65" s="211">
        <v>0</v>
      </c>
      <c r="AI65" s="211" t="s">
        <v>1199</v>
      </c>
      <c r="AJ65" s="227"/>
      <c r="AK65" s="211">
        <v>1</v>
      </c>
      <c r="AL65" s="211" t="s">
        <v>1199</v>
      </c>
      <c r="AM65" s="227" t="s">
        <v>1434</v>
      </c>
      <c r="AN65" s="211">
        <v>1</v>
      </c>
      <c r="AO65" s="211" t="s">
        <v>1199</v>
      </c>
      <c r="AP65" s="227" t="s">
        <v>1433</v>
      </c>
      <c r="AQ65" s="211">
        <v>1</v>
      </c>
      <c r="AR65" s="211" t="s">
        <v>1200</v>
      </c>
      <c r="AS65" s="227" t="s">
        <v>1429</v>
      </c>
      <c r="AT65" s="211">
        <v>0</v>
      </c>
      <c r="AU65" s="211" t="s">
        <v>1200</v>
      </c>
      <c r="AV65" s="227"/>
      <c r="AW65" s="211">
        <v>0</v>
      </c>
      <c r="AX65" s="211" t="s">
        <v>1200</v>
      </c>
      <c r="AY65" s="227"/>
      <c r="AZ65" s="211">
        <v>0</v>
      </c>
      <c r="BA65" s="211" t="s">
        <v>1200</v>
      </c>
      <c r="BB65" s="227"/>
      <c r="BC65" s="211">
        <v>2</v>
      </c>
      <c r="BD65" s="211" t="s">
        <v>1200</v>
      </c>
      <c r="BE65" s="227" t="s">
        <v>1336</v>
      </c>
      <c r="BF65" s="212"/>
      <c r="BG65" s="269"/>
      <c r="BI65" s="214">
        <f t="shared" si="2"/>
        <v>15</v>
      </c>
      <c r="BJ65" s="209" t="s">
        <v>1205</v>
      </c>
    </row>
    <row r="66" spans="1:62" s="162" customFormat="1" ht="85.5" customHeight="1" x14ac:dyDescent="0.3">
      <c r="A66" s="137" t="s">
        <v>296</v>
      </c>
      <c r="B66" s="138" t="s">
        <v>297</v>
      </c>
      <c r="C66" s="139" t="s">
        <v>292</v>
      </c>
      <c r="D66" s="164">
        <v>64</v>
      </c>
      <c r="E66" s="190"/>
      <c r="F66" s="190"/>
      <c r="G66" s="131" t="s">
        <v>1053</v>
      </c>
      <c r="H66" s="131" t="s">
        <v>1054</v>
      </c>
      <c r="I66" s="115" t="s">
        <v>807</v>
      </c>
      <c r="J66" s="115" t="s">
        <v>1056</v>
      </c>
      <c r="K66" s="145" t="s">
        <v>1107</v>
      </c>
      <c r="L66" s="145" t="s">
        <v>1057</v>
      </c>
      <c r="M66" s="145" t="s">
        <v>762</v>
      </c>
      <c r="N66" s="145" t="s">
        <v>517</v>
      </c>
      <c r="O66" s="145" t="s">
        <v>726</v>
      </c>
      <c r="P66" s="171" t="s">
        <v>1055</v>
      </c>
      <c r="Q66" s="145" t="s">
        <v>1058</v>
      </c>
      <c r="R66" s="146"/>
      <c r="S66" s="211">
        <v>2</v>
      </c>
      <c r="T66" s="227"/>
      <c r="U66" s="211">
        <v>2</v>
      </c>
      <c r="V66" s="227"/>
      <c r="W66" s="211">
        <v>2</v>
      </c>
      <c r="X66" s="227"/>
      <c r="Y66" s="211">
        <v>1</v>
      </c>
      <c r="Z66" s="211" t="s">
        <v>1199</v>
      </c>
      <c r="AA66" s="227" t="s">
        <v>1428</v>
      </c>
      <c r="AB66" s="211">
        <v>1</v>
      </c>
      <c r="AC66" s="211" t="s">
        <v>1199</v>
      </c>
      <c r="AD66" s="227" t="s">
        <v>1430</v>
      </c>
      <c r="AE66" s="211">
        <v>2</v>
      </c>
      <c r="AF66" s="211" t="s">
        <v>1200</v>
      </c>
      <c r="AG66" s="227" t="s">
        <v>1418</v>
      </c>
      <c r="AH66" s="211">
        <v>0</v>
      </c>
      <c r="AI66" s="211" t="s">
        <v>1199</v>
      </c>
      <c r="AJ66" s="227"/>
      <c r="AK66" s="211">
        <v>1</v>
      </c>
      <c r="AL66" s="211" t="s">
        <v>1199</v>
      </c>
      <c r="AM66" s="227" t="s">
        <v>1434</v>
      </c>
      <c r="AN66" s="211">
        <v>1</v>
      </c>
      <c r="AO66" s="211" t="s">
        <v>1199</v>
      </c>
      <c r="AP66" s="227" t="s">
        <v>1433</v>
      </c>
      <c r="AQ66" s="211">
        <v>0</v>
      </c>
      <c r="AR66" s="211" t="s">
        <v>1200</v>
      </c>
      <c r="AS66" s="227"/>
      <c r="AT66" s="211">
        <v>-1</v>
      </c>
      <c r="AU66" s="211" t="s">
        <v>1200</v>
      </c>
      <c r="AV66" s="227" t="s">
        <v>1427</v>
      </c>
      <c r="AW66" s="211">
        <v>-1</v>
      </c>
      <c r="AX66" s="211" t="s">
        <v>1200</v>
      </c>
      <c r="AY66" s="227" t="s">
        <v>1426</v>
      </c>
      <c r="AZ66" s="211">
        <v>0</v>
      </c>
      <c r="BA66" s="211" t="s">
        <v>1200</v>
      </c>
      <c r="BB66" s="227"/>
      <c r="BC66" s="211">
        <v>2</v>
      </c>
      <c r="BD66" s="211" t="s">
        <v>1200</v>
      </c>
      <c r="BE66" s="227" t="s">
        <v>1336</v>
      </c>
      <c r="BF66" s="212"/>
      <c r="BG66" s="269"/>
      <c r="BI66" s="214">
        <f t="shared" si="2"/>
        <v>12</v>
      </c>
      <c r="BJ66" s="209" t="s">
        <v>1250</v>
      </c>
    </row>
    <row r="67" spans="1:62" s="162" customFormat="1" ht="85.5" customHeight="1" x14ac:dyDescent="0.3">
      <c r="A67" s="137" t="s">
        <v>296</v>
      </c>
      <c r="B67" s="138" t="s">
        <v>297</v>
      </c>
      <c r="C67" s="139" t="s">
        <v>292</v>
      </c>
      <c r="D67" s="164">
        <v>65</v>
      </c>
      <c r="E67" s="191"/>
      <c r="F67" s="191"/>
      <c r="G67" s="131" t="s">
        <v>1103</v>
      </c>
      <c r="H67" s="131" t="s">
        <v>1104</v>
      </c>
      <c r="I67" s="115" t="s">
        <v>1105</v>
      </c>
      <c r="J67" s="115" t="s">
        <v>808</v>
      </c>
      <c r="K67" s="145" t="s">
        <v>815</v>
      </c>
      <c r="L67" s="145" t="s">
        <v>1106</v>
      </c>
      <c r="M67" s="145" t="s">
        <v>814</v>
      </c>
      <c r="N67" s="145" t="s">
        <v>697</v>
      </c>
      <c r="O67" s="145" t="s">
        <v>1109</v>
      </c>
      <c r="P67" s="171" t="s">
        <v>813</v>
      </c>
      <c r="Q67" s="145" t="s">
        <v>812</v>
      </c>
      <c r="R67" s="146" t="s">
        <v>1108</v>
      </c>
      <c r="S67" s="211">
        <v>2</v>
      </c>
      <c r="T67" s="227" t="s">
        <v>1431</v>
      </c>
      <c r="U67" s="211">
        <v>2</v>
      </c>
      <c r="V67" s="227"/>
      <c r="W67" s="211">
        <v>2</v>
      </c>
      <c r="X67" s="227"/>
      <c r="Y67" s="211">
        <v>1</v>
      </c>
      <c r="Z67" s="211" t="s">
        <v>1199</v>
      </c>
      <c r="AA67" s="227" t="s">
        <v>1428</v>
      </c>
      <c r="AB67" s="211">
        <v>1</v>
      </c>
      <c r="AC67" s="211" t="s">
        <v>1199</v>
      </c>
      <c r="AD67" s="227" t="s">
        <v>1430</v>
      </c>
      <c r="AE67" s="211">
        <v>2</v>
      </c>
      <c r="AF67" s="211" t="s">
        <v>1200</v>
      </c>
      <c r="AG67" s="227" t="s">
        <v>1418</v>
      </c>
      <c r="AH67" s="211">
        <v>1</v>
      </c>
      <c r="AI67" s="211" t="s">
        <v>1199</v>
      </c>
      <c r="AJ67" s="227" t="s">
        <v>1432</v>
      </c>
      <c r="AK67" s="211">
        <v>1</v>
      </c>
      <c r="AL67" s="211" t="s">
        <v>1199</v>
      </c>
      <c r="AM67" s="227" t="s">
        <v>1434</v>
      </c>
      <c r="AN67" s="211">
        <v>1</v>
      </c>
      <c r="AO67" s="211" t="s">
        <v>1199</v>
      </c>
      <c r="AP67" s="227" t="s">
        <v>1433</v>
      </c>
      <c r="AQ67" s="211">
        <v>0</v>
      </c>
      <c r="AR67" s="211" t="s">
        <v>1200</v>
      </c>
      <c r="AS67" s="227"/>
      <c r="AT67" s="211">
        <v>-1</v>
      </c>
      <c r="AU67" s="211" t="s">
        <v>1200</v>
      </c>
      <c r="AV67" s="227" t="s">
        <v>1427</v>
      </c>
      <c r="AW67" s="211">
        <v>-1</v>
      </c>
      <c r="AX67" s="211" t="s">
        <v>1200</v>
      </c>
      <c r="AY67" s="227" t="s">
        <v>1426</v>
      </c>
      <c r="AZ67" s="211">
        <v>0</v>
      </c>
      <c r="BA67" s="211" t="s">
        <v>1200</v>
      </c>
      <c r="BB67" s="227"/>
      <c r="BC67" s="211">
        <v>2</v>
      </c>
      <c r="BD67" s="211" t="s">
        <v>1200</v>
      </c>
      <c r="BE67" s="227" t="s">
        <v>1336</v>
      </c>
      <c r="BF67" s="212"/>
      <c r="BG67" s="269"/>
      <c r="BI67" s="214">
        <f t="shared" si="2"/>
        <v>13</v>
      </c>
      <c r="BJ67" s="209" t="s">
        <v>1250</v>
      </c>
    </row>
    <row r="68" spans="1:62" ht="125.25" customHeight="1" x14ac:dyDescent="0.3">
      <c r="A68" s="102" t="s">
        <v>296</v>
      </c>
      <c r="B68" s="103" t="s">
        <v>297</v>
      </c>
      <c r="C68" s="104" t="s">
        <v>292</v>
      </c>
      <c r="D68" s="164">
        <v>66</v>
      </c>
      <c r="E68" s="185"/>
      <c r="F68" s="185"/>
      <c r="G68" s="131" t="s">
        <v>469</v>
      </c>
      <c r="H68" s="131" t="s">
        <v>325</v>
      </c>
      <c r="I68" s="115" t="s">
        <v>470</v>
      </c>
      <c r="J68" s="115"/>
      <c r="K68" s="87" t="s">
        <v>723</v>
      </c>
      <c r="L68" s="87" t="s">
        <v>724</v>
      </c>
      <c r="M68" s="87" t="s">
        <v>725</v>
      </c>
      <c r="N68" s="87" t="s">
        <v>697</v>
      </c>
      <c r="O68" s="87" t="s">
        <v>726</v>
      </c>
      <c r="P68" s="87" t="s">
        <v>468</v>
      </c>
      <c r="Q68" s="87"/>
      <c r="R68" s="93"/>
      <c r="S68" s="211">
        <v>2</v>
      </c>
      <c r="T68" s="227"/>
      <c r="U68" s="211">
        <v>2</v>
      </c>
      <c r="V68" s="227"/>
      <c r="W68" s="211">
        <v>2</v>
      </c>
      <c r="X68" s="227"/>
      <c r="Y68" s="211">
        <v>1</v>
      </c>
      <c r="Z68" s="211" t="s">
        <v>1199</v>
      </c>
      <c r="AA68" s="227" t="s">
        <v>1428</v>
      </c>
      <c r="AB68" s="211">
        <v>1</v>
      </c>
      <c r="AC68" s="211" t="s">
        <v>1199</v>
      </c>
      <c r="AD68" s="227" t="s">
        <v>1430</v>
      </c>
      <c r="AE68" s="211">
        <v>2</v>
      </c>
      <c r="AF68" s="211" t="s">
        <v>1200</v>
      </c>
      <c r="AG68" s="227" t="s">
        <v>1418</v>
      </c>
      <c r="AH68" s="211">
        <v>0</v>
      </c>
      <c r="AI68" s="211" t="s">
        <v>1199</v>
      </c>
      <c r="AJ68" s="227"/>
      <c r="AK68" s="211">
        <v>1</v>
      </c>
      <c r="AL68" s="211" t="s">
        <v>1199</v>
      </c>
      <c r="AM68" s="227" t="s">
        <v>1434</v>
      </c>
      <c r="AN68" s="211">
        <v>1</v>
      </c>
      <c r="AO68" s="211" t="s">
        <v>1199</v>
      </c>
      <c r="AP68" s="227" t="s">
        <v>1433</v>
      </c>
      <c r="AQ68" s="211">
        <v>0</v>
      </c>
      <c r="AR68" s="211" t="s">
        <v>1200</v>
      </c>
      <c r="AS68" s="227"/>
      <c r="AT68" s="211">
        <v>0</v>
      </c>
      <c r="AU68" s="211" t="s">
        <v>1200</v>
      </c>
      <c r="AV68" s="227"/>
      <c r="AW68" s="211">
        <v>0</v>
      </c>
      <c r="AX68" s="211" t="s">
        <v>1200</v>
      </c>
      <c r="AY68" s="227" t="s">
        <v>1435</v>
      </c>
      <c r="AZ68" s="211">
        <v>0</v>
      </c>
      <c r="BA68" s="211" t="s">
        <v>1200</v>
      </c>
      <c r="BB68" s="227"/>
      <c r="BC68" s="211">
        <v>2</v>
      </c>
      <c r="BD68" s="211" t="s">
        <v>1200</v>
      </c>
      <c r="BE68" s="227" t="s">
        <v>1336</v>
      </c>
      <c r="BF68" s="212"/>
      <c r="BG68" s="269"/>
      <c r="BH68" s="162"/>
      <c r="BI68" s="214">
        <f t="shared" ref="BI68" si="3">S68+U68+W68+Y68+AB68+AE68+AH68+AK68+AN68+AQ68+AT68+AW68+AZ68+BC68</f>
        <v>14</v>
      </c>
      <c r="BJ68" s="237" t="s">
        <v>1542</v>
      </c>
    </row>
    <row r="69" spans="1:62" s="121" customFormat="1" ht="82.5" customHeight="1" x14ac:dyDescent="0.3">
      <c r="A69" s="127" t="s">
        <v>296</v>
      </c>
      <c r="B69" s="128" t="s">
        <v>297</v>
      </c>
      <c r="C69" s="129" t="s">
        <v>292</v>
      </c>
      <c r="D69" s="164">
        <v>67</v>
      </c>
      <c r="E69" s="185"/>
      <c r="F69" s="185"/>
      <c r="G69" s="131" t="s">
        <v>365</v>
      </c>
      <c r="H69" s="131" t="s">
        <v>366</v>
      </c>
      <c r="I69" s="115" t="s">
        <v>470</v>
      </c>
      <c r="J69" s="115" t="s">
        <v>804</v>
      </c>
      <c r="K69" s="145" t="s">
        <v>464</v>
      </c>
      <c r="L69" s="145" t="s">
        <v>467</v>
      </c>
      <c r="M69" s="123" t="s">
        <v>805</v>
      </c>
      <c r="N69" s="123" t="s">
        <v>380</v>
      </c>
      <c r="O69" s="145" t="s">
        <v>465</v>
      </c>
      <c r="P69" s="123" t="s">
        <v>806</v>
      </c>
      <c r="Q69" s="115" t="s">
        <v>466</v>
      </c>
      <c r="R69" s="125"/>
      <c r="S69" s="211">
        <v>2</v>
      </c>
      <c r="T69" s="227"/>
      <c r="U69" s="211">
        <v>2</v>
      </c>
      <c r="V69" s="227"/>
      <c r="W69" s="211">
        <v>2</v>
      </c>
      <c r="X69" s="227"/>
      <c r="Y69" s="211">
        <v>1</v>
      </c>
      <c r="Z69" s="211" t="s">
        <v>1199</v>
      </c>
      <c r="AA69" s="227" t="s">
        <v>1436</v>
      </c>
      <c r="AB69" s="211">
        <v>2</v>
      </c>
      <c r="AC69" s="211" t="s">
        <v>1199</v>
      </c>
      <c r="AD69" s="227" t="s">
        <v>1654</v>
      </c>
      <c r="AE69" s="211">
        <v>2</v>
      </c>
      <c r="AF69" s="211" t="s">
        <v>1200</v>
      </c>
      <c r="AG69" s="227" t="s">
        <v>1418</v>
      </c>
      <c r="AH69" s="211">
        <v>-1</v>
      </c>
      <c r="AI69" s="211" t="s">
        <v>1199</v>
      </c>
      <c r="AJ69" s="227" t="s">
        <v>1438</v>
      </c>
      <c r="AK69" s="211">
        <v>-1</v>
      </c>
      <c r="AL69" s="211" t="s">
        <v>1199</v>
      </c>
      <c r="AM69" s="227" t="s">
        <v>1439</v>
      </c>
      <c r="AN69" s="211">
        <v>1</v>
      </c>
      <c r="AO69" s="211" t="s">
        <v>1199</v>
      </c>
      <c r="AP69" s="227" t="s">
        <v>1433</v>
      </c>
      <c r="AQ69" s="211">
        <v>0</v>
      </c>
      <c r="AR69" s="211" t="s">
        <v>1200</v>
      </c>
      <c r="AS69" s="227"/>
      <c r="AT69" s="211">
        <v>0</v>
      </c>
      <c r="AU69" s="211" t="s">
        <v>1200</v>
      </c>
      <c r="AV69" s="227"/>
      <c r="AW69" s="211">
        <v>-1</v>
      </c>
      <c r="AX69" s="211" t="s">
        <v>1200</v>
      </c>
      <c r="AY69" s="227" t="s">
        <v>1426</v>
      </c>
      <c r="AZ69" s="211">
        <v>0</v>
      </c>
      <c r="BA69" s="211" t="s">
        <v>1200</v>
      </c>
      <c r="BB69" s="227"/>
      <c r="BC69" s="211">
        <v>2</v>
      </c>
      <c r="BD69" s="211" t="s">
        <v>1200</v>
      </c>
      <c r="BE69" s="227" t="s">
        <v>1336</v>
      </c>
      <c r="BF69" s="212"/>
      <c r="BG69" s="269"/>
      <c r="BH69" s="162"/>
      <c r="BI69" s="214">
        <f t="shared" ref="BI69:BI72" si="4">S69+U69+W69+Y69+AB69+AE69+AH69+AK69+AN69+AQ69+AT69+AW69+AZ69+BC69</f>
        <v>11</v>
      </c>
      <c r="BJ69" s="237" t="s">
        <v>1542</v>
      </c>
    </row>
    <row r="70" spans="1:62" s="121" customFormat="1" ht="79.5" customHeight="1" x14ac:dyDescent="0.3">
      <c r="A70" s="127" t="s">
        <v>296</v>
      </c>
      <c r="B70" s="128" t="s">
        <v>297</v>
      </c>
      <c r="C70" s="129" t="s">
        <v>292</v>
      </c>
      <c r="D70" s="164">
        <v>68</v>
      </c>
      <c r="E70" s="196"/>
      <c r="F70" s="196"/>
      <c r="G70" s="131" t="s">
        <v>367</v>
      </c>
      <c r="H70" s="131" t="s">
        <v>1048</v>
      </c>
      <c r="I70" s="115" t="s">
        <v>1052</v>
      </c>
      <c r="J70" s="115" t="s">
        <v>1051</v>
      </c>
      <c r="K70" s="145" t="s">
        <v>464</v>
      </c>
      <c r="L70" s="123" t="s">
        <v>467</v>
      </c>
      <c r="M70" s="145" t="s">
        <v>1049</v>
      </c>
      <c r="N70" s="123" t="s">
        <v>380</v>
      </c>
      <c r="O70" s="145" t="s">
        <v>465</v>
      </c>
      <c r="P70" s="123" t="s">
        <v>1050</v>
      </c>
      <c r="Q70" s="115" t="s">
        <v>466</v>
      </c>
      <c r="R70" s="125"/>
      <c r="S70" s="211">
        <v>2</v>
      </c>
      <c r="T70" s="227"/>
      <c r="U70" s="211">
        <v>2</v>
      </c>
      <c r="V70" s="227"/>
      <c r="W70" s="211">
        <v>2</v>
      </c>
      <c r="X70" s="227"/>
      <c r="Y70" s="211">
        <v>1</v>
      </c>
      <c r="Z70" s="211" t="s">
        <v>1199</v>
      </c>
      <c r="AA70" s="227" t="s">
        <v>1436</v>
      </c>
      <c r="AB70" s="211">
        <v>2</v>
      </c>
      <c r="AC70" s="211" t="s">
        <v>1199</v>
      </c>
      <c r="AD70" s="227" t="s">
        <v>1654</v>
      </c>
      <c r="AE70" s="211">
        <v>2</v>
      </c>
      <c r="AF70" s="211" t="s">
        <v>1200</v>
      </c>
      <c r="AG70" s="227" t="s">
        <v>1418</v>
      </c>
      <c r="AH70" s="211">
        <v>-1</v>
      </c>
      <c r="AI70" s="211" t="s">
        <v>1199</v>
      </c>
      <c r="AJ70" s="227" t="s">
        <v>1438</v>
      </c>
      <c r="AK70" s="211">
        <v>-1</v>
      </c>
      <c r="AL70" s="211" t="s">
        <v>1199</v>
      </c>
      <c r="AM70" s="227" t="s">
        <v>1439</v>
      </c>
      <c r="AN70" s="211">
        <v>1</v>
      </c>
      <c r="AO70" s="211" t="s">
        <v>1199</v>
      </c>
      <c r="AP70" s="227" t="s">
        <v>1433</v>
      </c>
      <c r="AQ70" s="211">
        <v>0</v>
      </c>
      <c r="AR70" s="211" t="s">
        <v>1200</v>
      </c>
      <c r="AS70" s="227"/>
      <c r="AT70" s="211">
        <v>0</v>
      </c>
      <c r="AU70" s="211" t="s">
        <v>1200</v>
      </c>
      <c r="AV70" s="227"/>
      <c r="AW70" s="211">
        <v>-1</v>
      </c>
      <c r="AX70" s="211" t="s">
        <v>1200</v>
      </c>
      <c r="AY70" s="227" t="s">
        <v>1426</v>
      </c>
      <c r="AZ70" s="211">
        <v>0</v>
      </c>
      <c r="BA70" s="211" t="s">
        <v>1200</v>
      </c>
      <c r="BB70" s="227"/>
      <c r="BC70" s="211">
        <v>2</v>
      </c>
      <c r="BD70" s="211" t="s">
        <v>1200</v>
      </c>
      <c r="BE70" s="227" t="s">
        <v>1336</v>
      </c>
      <c r="BF70" s="212"/>
      <c r="BG70" s="269"/>
      <c r="BI70" s="214">
        <f t="shared" si="4"/>
        <v>11</v>
      </c>
      <c r="BJ70" s="237" t="s">
        <v>1542</v>
      </c>
    </row>
    <row r="71" spans="1:62" s="162" customFormat="1" ht="66.75" customHeight="1" x14ac:dyDescent="0.3">
      <c r="A71" s="137" t="s">
        <v>296</v>
      </c>
      <c r="B71" s="138" t="s">
        <v>297</v>
      </c>
      <c r="C71" s="139" t="s">
        <v>219</v>
      </c>
      <c r="D71" s="164">
        <v>69</v>
      </c>
      <c r="E71" s="185"/>
      <c r="F71" s="185"/>
      <c r="G71" s="131" t="s">
        <v>816</v>
      </c>
      <c r="H71" s="131" t="s">
        <v>326</v>
      </c>
      <c r="I71" s="115" t="s">
        <v>1110</v>
      </c>
      <c r="J71" s="120" t="s">
        <v>1111</v>
      </c>
      <c r="K71" s="145"/>
      <c r="L71" s="145"/>
      <c r="M71" s="145"/>
      <c r="N71" s="145" t="s">
        <v>370</v>
      </c>
      <c r="O71" s="145" t="s">
        <v>1112</v>
      </c>
      <c r="P71" s="145" t="s">
        <v>656</v>
      </c>
      <c r="R71" s="146"/>
      <c r="S71" s="211">
        <v>2</v>
      </c>
      <c r="T71" s="227" t="s">
        <v>1431</v>
      </c>
      <c r="U71" s="211">
        <v>2</v>
      </c>
      <c r="V71" s="227"/>
      <c r="W71" s="211">
        <v>2</v>
      </c>
      <c r="X71" s="227"/>
      <c r="Y71" s="211">
        <v>1</v>
      </c>
      <c r="Z71" s="211" t="s">
        <v>1199</v>
      </c>
      <c r="AA71" s="227" t="s">
        <v>1436</v>
      </c>
      <c r="AB71" s="211">
        <v>2</v>
      </c>
      <c r="AC71" s="211" t="s">
        <v>1199</v>
      </c>
      <c r="AD71" s="227" t="s">
        <v>1654</v>
      </c>
      <c r="AE71" s="211">
        <v>2</v>
      </c>
      <c r="AF71" s="211" t="s">
        <v>1200</v>
      </c>
      <c r="AG71" s="227" t="s">
        <v>1418</v>
      </c>
      <c r="AH71" s="211">
        <v>-1</v>
      </c>
      <c r="AI71" s="211" t="s">
        <v>1199</v>
      </c>
      <c r="AJ71" s="227" t="s">
        <v>1441</v>
      </c>
      <c r="AK71" s="211">
        <v>0</v>
      </c>
      <c r="AL71" s="211" t="s">
        <v>1199</v>
      </c>
      <c r="AM71" s="227"/>
      <c r="AN71" s="211">
        <v>1</v>
      </c>
      <c r="AO71" s="211" t="s">
        <v>1199</v>
      </c>
      <c r="AP71" s="227" t="s">
        <v>1433</v>
      </c>
      <c r="AQ71" s="211">
        <v>0</v>
      </c>
      <c r="AR71" s="211" t="s">
        <v>1200</v>
      </c>
      <c r="AS71" s="227"/>
      <c r="AT71" s="211">
        <v>0</v>
      </c>
      <c r="AU71" s="211" t="s">
        <v>1200</v>
      </c>
      <c r="AV71" s="227"/>
      <c r="AW71" s="211">
        <v>-1</v>
      </c>
      <c r="AX71" s="211" t="s">
        <v>1200</v>
      </c>
      <c r="AY71" s="227" t="s">
        <v>1426</v>
      </c>
      <c r="AZ71" s="211">
        <v>0</v>
      </c>
      <c r="BA71" s="211" t="s">
        <v>1200</v>
      </c>
      <c r="BB71" s="227"/>
      <c r="BC71" s="211">
        <v>2</v>
      </c>
      <c r="BD71" s="211" t="s">
        <v>1200</v>
      </c>
      <c r="BE71" s="227" t="s">
        <v>1336</v>
      </c>
      <c r="BF71" s="212"/>
      <c r="BG71" s="269"/>
      <c r="BI71" s="214">
        <f t="shared" si="4"/>
        <v>12</v>
      </c>
      <c r="BJ71" s="209" t="s">
        <v>1250</v>
      </c>
    </row>
    <row r="72" spans="1:62" ht="101.25" customHeight="1" x14ac:dyDescent="0.3">
      <c r="A72" s="332" t="s">
        <v>294</v>
      </c>
      <c r="B72" s="331" t="s">
        <v>47</v>
      </c>
      <c r="C72" s="86" t="s">
        <v>40</v>
      </c>
      <c r="D72" s="164">
        <v>70</v>
      </c>
      <c r="E72" s="196"/>
      <c r="F72" s="187"/>
      <c r="G72" s="143" t="s">
        <v>1041</v>
      </c>
      <c r="H72" s="161" t="s">
        <v>493</v>
      </c>
      <c r="I72" s="115" t="s">
        <v>1042</v>
      </c>
      <c r="J72" s="179" t="s">
        <v>1043</v>
      </c>
      <c r="K72" s="145" t="s">
        <v>1044</v>
      </c>
      <c r="L72" s="115" t="s">
        <v>1045</v>
      </c>
      <c r="M72" s="115" t="s">
        <v>819</v>
      </c>
      <c r="N72" s="145" t="s">
        <v>517</v>
      </c>
      <c r="O72" s="145" t="s">
        <v>1046</v>
      </c>
      <c r="P72" s="145" t="s">
        <v>1040</v>
      </c>
      <c r="Q72" s="115" t="s">
        <v>1047</v>
      </c>
      <c r="R72" s="146" t="s">
        <v>818</v>
      </c>
      <c r="S72" s="211">
        <v>2</v>
      </c>
      <c r="T72" s="227"/>
      <c r="U72" s="211">
        <v>2</v>
      </c>
      <c r="V72" s="227"/>
      <c r="W72" s="211">
        <v>2</v>
      </c>
      <c r="X72" s="227"/>
      <c r="Y72" s="211">
        <v>2</v>
      </c>
      <c r="Z72" s="211" t="s">
        <v>1199</v>
      </c>
      <c r="AA72" s="227" t="s">
        <v>1442</v>
      </c>
      <c r="AB72" s="211">
        <v>0</v>
      </c>
      <c r="AC72" s="211" t="s">
        <v>1199</v>
      </c>
      <c r="AD72" s="227"/>
      <c r="AE72" s="211">
        <v>2</v>
      </c>
      <c r="AF72" s="211" t="s">
        <v>1199</v>
      </c>
      <c r="AG72" s="227" t="s">
        <v>1444</v>
      </c>
      <c r="AH72" s="211">
        <v>-1</v>
      </c>
      <c r="AI72" s="211" t="s">
        <v>1199</v>
      </c>
      <c r="AJ72" s="227" t="s">
        <v>1440</v>
      </c>
      <c r="AK72" s="211">
        <v>0</v>
      </c>
      <c r="AL72" s="211" t="s">
        <v>1199</v>
      </c>
      <c r="AM72" s="227"/>
      <c r="AN72" s="211">
        <v>0</v>
      </c>
      <c r="AO72" s="211" t="s">
        <v>1199</v>
      </c>
      <c r="AP72" s="227"/>
      <c r="AQ72" s="211">
        <v>2</v>
      </c>
      <c r="AR72" s="211" t="s">
        <v>1199</v>
      </c>
      <c r="AS72" s="227" t="s">
        <v>1443</v>
      </c>
      <c r="AT72" s="211">
        <v>0</v>
      </c>
      <c r="AU72" s="211" t="s">
        <v>1200</v>
      </c>
      <c r="AV72" s="227"/>
      <c r="AW72" s="211">
        <v>0</v>
      </c>
      <c r="AX72" s="211" t="s">
        <v>1200</v>
      </c>
      <c r="AY72" s="227"/>
      <c r="AZ72" s="211">
        <v>2</v>
      </c>
      <c r="BA72" s="211" t="s">
        <v>1199</v>
      </c>
      <c r="BB72" s="227" t="s">
        <v>1443</v>
      </c>
      <c r="BC72" s="211">
        <v>2</v>
      </c>
      <c r="BD72" s="211" t="s">
        <v>1200</v>
      </c>
      <c r="BE72" s="227" t="s">
        <v>1336</v>
      </c>
      <c r="BF72" s="212"/>
      <c r="BG72" s="269"/>
      <c r="BI72" s="214">
        <f t="shared" si="4"/>
        <v>15</v>
      </c>
      <c r="BJ72" s="239" t="s">
        <v>1289</v>
      </c>
    </row>
    <row r="73" spans="1:62" s="162" customFormat="1" ht="114" customHeight="1" x14ac:dyDescent="0.3">
      <c r="A73" s="332" t="s">
        <v>294</v>
      </c>
      <c r="B73" s="331" t="s">
        <v>47</v>
      </c>
      <c r="C73" s="152" t="s">
        <v>40</v>
      </c>
      <c r="D73" s="164">
        <v>71</v>
      </c>
      <c r="E73" s="185"/>
      <c r="F73" s="185"/>
      <c r="G73" s="143" t="s">
        <v>820</v>
      </c>
      <c r="H73" s="161" t="s">
        <v>503</v>
      </c>
      <c r="I73" s="208" t="s">
        <v>821</v>
      </c>
      <c r="J73" s="120" t="s">
        <v>822</v>
      </c>
      <c r="K73" s="145" t="s">
        <v>731</v>
      </c>
      <c r="L73" s="145" t="s">
        <v>823</v>
      </c>
      <c r="M73" s="115" t="s">
        <v>824</v>
      </c>
      <c r="N73" s="115" t="s">
        <v>825</v>
      </c>
      <c r="O73" s="145" t="s">
        <v>826</v>
      </c>
      <c r="P73" s="171" t="s">
        <v>827</v>
      </c>
      <c r="Q73" s="115" t="s">
        <v>828</v>
      </c>
      <c r="R73" s="146" t="s">
        <v>829</v>
      </c>
      <c r="S73" s="211">
        <v>2</v>
      </c>
      <c r="T73" s="227" t="s">
        <v>1445</v>
      </c>
      <c r="U73" s="211">
        <v>2</v>
      </c>
      <c r="V73" s="227"/>
      <c r="W73" s="211">
        <v>2</v>
      </c>
      <c r="X73" s="227"/>
      <c r="Y73" s="211">
        <v>2</v>
      </c>
      <c r="Z73" s="211" t="s">
        <v>1199</v>
      </c>
      <c r="AA73" s="227" t="s">
        <v>1442</v>
      </c>
      <c r="AB73" s="211">
        <v>0</v>
      </c>
      <c r="AC73" s="211" t="s">
        <v>1199</v>
      </c>
      <c r="AD73" s="227"/>
      <c r="AE73" s="211">
        <v>2</v>
      </c>
      <c r="AF73" s="211" t="s">
        <v>1199</v>
      </c>
      <c r="AG73" s="227" t="s">
        <v>1444</v>
      </c>
      <c r="AH73" s="211">
        <v>0</v>
      </c>
      <c r="AI73" s="211" t="s">
        <v>1199</v>
      </c>
      <c r="AJ73" s="227"/>
      <c r="AK73" s="211">
        <v>0</v>
      </c>
      <c r="AL73" s="211" t="s">
        <v>1199</v>
      </c>
      <c r="AM73" s="227"/>
      <c r="AN73" s="211">
        <v>0</v>
      </c>
      <c r="AO73" s="211" t="s">
        <v>1199</v>
      </c>
      <c r="AP73" s="227"/>
      <c r="AQ73" s="211">
        <v>2</v>
      </c>
      <c r="AR73" s="211" t="s">
        <v>1199</v>
      </c>
      <c r="AS73" s="227" t="s">
        <v>1443</v>
      </c>
      <c r="AT73" s="211">
        <v>0</v>
      </c>
      <c r="AU73" s="211" t="s">
        <v>1200</v>
      </c>
      <c r="AV73" s="227"/>
      <c r="AW73" s="211">
        <v>0</v>
      </c>
      <c r="AX73" s="211" t="s">
        <v>1200</v>
      </c>
      <c r="AY73" s="227"/>
      <c r="AZ73" s="211">
        <v>2</v>
      </c>
      <c r="BA73" s="211" t="s">
        <v>1199</v>
      </c>
      <c r="BB73" s="227" t="s">
        <v>1443</v>
      </c>
      <c r="BC73" s="211">
        <v>2</v>
      </c>
      <c r="BD73" s="211" t="s">
        <v>1200</v>
      </c>
      <c r="BE73" s="227" t="s">
        <v>1336</v>
      </c>
      <c r="BF73" s="212"/>
      <c r="BG73" s="269"/>
      <c r="BI73" s="214">
        <f t="shared" ref="BI73:BI76" si="5">S73+U73+W73+Y73+AB73+AE73+AH73+AK73+AN73+AQ73+AT73+AW73+AZ73+BC73</f>
        <v>16</v>
      </c>
      <c r="BJ73" s="209" t="s">
        <v>1357</v>
      </c>
    </row>
    <row r="74" spans="1:62" s="162" customFormat="1" ht="86.25" customHeight="1" x14ac:dyDescent="0.3">
      <c r="A74" s="332" t="s">
        <v>294</v>
      </c>
      <c r="B74" s="331" t="s">
        <v>47</v>
      </c>
      <c r="C74" s="152" t="s">
        <v>40</v>
      </c>
      <c r="D74" s="164">
        <v>72</v>
      </c>
      <c r="E74" s="185"/>
      <c r="F74" s="185"/>
      <c r="G74" s="161" t="s">
        <v>830</v>
      </c>
      <c r="H74" s="161" t="s">
        <v>546</v>
      </c>
      <c r="I74" s="115" t="s">
        <v>831</v>
      </c>
      <c r="J74" s="144" t="s">
        <v>832</v>
      </c>
      <c r="K74" s="145"/>
      <c r="L74" s="145"/>
      <c r="M74" s="145"/>
      <c r="N74" s="145"/>
      <c r="O74" s="145"/>
      <c r="P74" s="145"/>
      <c r="Q74" s="145"/>
      <c r="R74" s="146"/>
      <c r="S74" s="211">
        <v>2</v>
      </c>
      <c r="T74" s="227" t="s">
        <v>944</v>
      </c>
      <c r="U74" s="211">
        <v>0</v>
      </c>
      <c r="V74" s="227"/>
      <c r="W74" s="211">
        <v>0</v>
      </c>
      <c r="X74" s="227"/>
      <c r="Y74" s="211">
        <v>1</v>
      </c>
      <c r="Z74" s="211" t="s">
        <v>1199</v>
      </c>
      <c r="AA74" s="227" t="s">
        <v>1442</v>
      </c>
      <c r="AB74" s="211">
        <v>0</v>
      </c>
      <c r="AC74" s="211" t="s">
        <v>1199</v>
      </c>
      <c r="AD74" s="227"/>
      <c r="AE74" s="211">
        <v>2</v>
      </c>
      <c r="AF74" s="211" t="s">
        <v>1199</v>
      </c>
      <c r="AG74" s="227" t="s">
        <v>1444</v>
      </c>
      <c r="AH74" s="211">
        <v>0</v>
      </c>
      <c r="AI74" s="211" t="s">
        <v>1199</v>
      </c>
      <c r="AJ74" s="227"/>
      <c r="AK74" s="211">
        <v>0</v>
      </c>
      <c r="AL74" s="211" t="s">
        <v>1199</v>
      </c>
      <c r="AM74" s="227"/>
      <c r="AN74" s="211">
        <v>0</v>
      </c>
      <c r="AO74" s="211" t="s">
        <v>1199</v>
      </c>
      <c r="AP74" s="227"/>
      <c r="AQ74" s="211">
        <v>2</v>
      </c>
      <c r="AR74" s="211" t="s">
        <v>1199</v>
      </c>
      <c r="AS74" s="227" t="s">
        <v>1443</v>
      </c>
      <c r="AT74" s="211">
        <v>0</v>
      </c>
      <c r="AU74" s="211" t="s">
        <v>1200</v>
      </c>
      <c r="AV74" s="227"/>
      <c r="AW74" s="211">
        <v>0</v>
      </c>
      <c r="AX74" s="211" t="s">
        <v>1200</v>
      </c>
      <c r="AY74" s="227"/>
      <c r="AZ74" s="211">
        <v>2</v>
      </c>
      <c r="BA74" s="211" t="s">
        <v>1199</v>
      </c>
      <c r="BB74" s="227" t="s">
        <v>1443</v>
      </c>
      <c r="BC74" s="211">
        <v>2</v>
      </c>
      <c r="BD74" s="211" t="s">
        <v>1200</v>
      </c>
      <c r="BE74" s="227" t="s">
        <v>1336</v>
      </c>
      <c r="BF74" s="212"/>
      <c r="BG74" s="269"/>
      <c r="BI74" s="214">
        <f t="shared" ref="BI74" si="6">S74+U74+W74+Y74+AB74+AE74+AH74+AK74+AN74+AQ74+AT74+AW74+AZ74+BC74</f>
        <v>11</v>
      </c>
      <c r="BJ74" s="239" t="s">
        <v>1314</v>
      </c>
    </row>
    <row r="75" spans="1:62" ht="81" customHeight="1" x14ac:dyDescent="0.35">
      <c r="A75" s="332" t="s">
        <v>294</v>
      </c>
      <c r="B75" s="331" t="s">
        <v>47</v>
      </c>
      <c r="C75" s="86" t="s">
        <v>40</v>
      </c>
      <c r="D75" s="164">
        <v>73</v>
      </c>
      <c r="E75" s="185"/>
      <c r="F75" s="185"/>
      <c r="G75" s="148" t="s">
        <v>424</v>
      </c>
      <c r="H75" s="148" t="s">
        <v>425</v>
      </c>
      <c r="I75" s="144" t="s">
        <v>426</v>
      </c>
      <c r="J75" s="144" t="s">
        <v>427</v>
      </c>
      <c r="K75" s="240" t="s">
        <v>428</v>
      </c>
      <c r="L75" s="240" t="s">
        <v>429</v>
      </c>
      <c r="M75" s="240" t="s">
        <v>430</v>
      </c>
      <c r="N75" s="149" t="s">
        <v>415</v>
      </c>
      <c r="O75" s="149" t="s">
        <v>431</v>
      </c>
      <c r="P75" s="149"/>
      <c r="Q75" s="149" t="s">
        <v>432</v>
      </c>
      <c r="R75" s="150"/>
      <c r="S75" s="211">
        <v>1</v>
      </c>
      <c r="T75" s="227"/>
      <c r="U75" s="211">
        <v>0</v>
      </c>
      <c r="V75" s="227"/>
      <c r="W75" s="211">
        <v>1</v>
      </c>
      <c r="X75" s="227"/>
      <c r="Y75" s="211">
        <v>1</v>
      </c>
      <c r="Z75" s="211" t="s">
        <v>1199</v>
      </c>
      <c r="AA75" s="227" t="s">
        <v>1442</v>
      </c>
      <c r="AB75" s="211">
        <v>0</v>
      </c>
      <c r="AC75" s="211" t="s">
        <v>1199</v>
      </c>
      <c r="AD75" s="227"/>
      <c r="AE75" s="211">
        <v>0</v>
      </c>
      <c r="AF75" s="211" t="s">
        <v>1199</v>
      </c>
      <c r="AG75" s="227"/>
      <c r="AH75" s="211">
        <v>0</v>
      </c>
      <c r="AI75" s="211" t="s">
        <v>1199</v>
      </c>
      <c r="AJ75" s="227"/>
      <c r="AK75" s="211">
        <v>0</v>
      </c>
      <c r="AL75" s="211" t="s">
        <v>1199</v>
      </c>
      <c r="AM75" s="227"/>
      <c r="AN75" s="211">
        <v>0</v>
      </c>
      <c r="AO75" s="211" t="s">
        <v>1199</v>
      </c>
      <c r="AP75" s="227"/>
      <c r="AQ75" s="211">
        <v>-1</v>
      </c>
      <c r="AR75" s="211" t="s">
        <v>1199</v>
      </c>
      <c r="AS75" s="227" t="s">
        <v>1446</v>
      </c>
      <c r="AT75" s="211">
        <v>-1</v>
      </c>
      <c r="AU75" s="211" t="s">
        <v>1199</v>
      </c>
      <c r="AV75" s="227" t="s">
        <v>1446</v>
      </c>
      <c r="AW75" s="211">
        <v>-1</v>
      </c>
      <c r="AX75" s="211" t="s">
        <v>1199</v>
      </c>
      <c r="AY75" s="227" t="s">
        <v>1446</v>
      </c>
      <c r="AZ75" s="211">
        <v>0</v>
      </c>
      <c r="BA75" s="211" t="s">
        <v>1200</v>
      </c>
      <c r="BB75" s="227"/>
      <c r="BC75" s="211">
        <v>1</v>
      </c>
      <c r="BD75" s="211" t="s">
        <v>1200</v>
      </c>
      <c r="BE75" s="227" t="s">
        <v>1447</v>
      </c>
      <c r="BF75" s="212"/>
      <c r="BG75" s="269"/>
      <c r="BI75" s="214">
        <f t="shared" si="5"/>
        <v>1</v>
      </c>
      <c r="BJ75" s="241" t="s">
        <v>944</v>
      </c>
    </row>
    <row r="76" spans="1:62" s="162" customFormat="1" ht="60" customHeight="1" x14ac:dyDescent="0.3">
      <c r="A76" s="332" t="s">
        <v>294</v>
      </c>
      <c r="B76" s="331" t="s">
        <v>47</v>
      </c>
      <c r="C76" s="152" t="s">
        <v>133</v>
      </c>
      <c r="D76" s="164">
        <v>74</v>
      </c>
      <c r="E76" s="196"/>
      <c r="F76" s="188"/>
      <c r="G76" s="200" t="s">
        <v>1032</v>
      </c>
      <c r="H76" s="180" t="s">
        <v>493</v>
      </c>
      <c r="I76" s="115" t="s">
        <v>1033</v>
      </c>
      <c r="J76" s="181" t="s">
        <v>1034</v>
      </c>
      <c r="K76" s="201" t="s">
        <v>817</v>
      </c>
      <c r="L76" s="115" t="s">
        <v>1035</v>
      </c>
      <c r="M76" s="115" t="s">
        <v>1036</v>
      </c>
      <c r="N76" s="145" t="s">
        <v>370</v>
      </c>
      <c r="O76" s="145" t="s">
        <v>1037</v>
      </c>
      <c r="P76" s="115" t="s">
        <v>1038</v>
      </c>
      <c r="Q76" s="115" t="s">
        <v>1039</v>
      </c>
      <c r="R76" s="146"/>
      <c r="S76" s="211">
        <v>2</v>
      </c>
      <c r="T76" s="227" t="s">
        <v>1445</v>
      </c>
      <c r="U76" s="211">
        <v>2</v>
      </c>
      <c r="V76" s="227"/>
      <c r="W76" s="211">
        <v>2</v>
      </c>
      <c r="X76" s="227"/>
      <c r="Y76" s="211">
        <v>2</v>
      </c>
      <c r="Z76" s="211" t="s">
        <v>1199</v>
      </c>
      <c r="AA76" s="227" t="s">
        <v>1442</v>
      </c>
      <c r="AB76" s="211">
        <v>0</v>
      </c>
      <c r="AC76" s="211" t="s">
        <v>1199</v>
      </c>
      <c r="AD76" s="227"/>
      <c r="AE76" s="211">
        <v>2</v>
      </c>
      <c r="AF76" s="211" t="s">
        <v>1199</v>
      </c>
      <c r="AG76" s="227" t="s">
        <v>1444</v>
      </c>
      <c r="AH76" s="211">
        <v>0</v>
      </c>
      <c r="AI76" s="211" t="s">
        <v>1199</v>
      </c>
      <c r="AJ76" s="227"/>
      <c r="AK76" s="211">
        <v>0</v>
      </c>
      <c r="AL76" s="211" t="s">
        <v>1199</v>
      </c>
      <c r="AM76" s="227"/>
      <c r="AN76" s="211">
        <v>0</v>
      </c>
      <c r="AO76" s="211" t="s">
        <v>1199</v>
      </c>
      <c r="AP76" s="227"/>
      <c r="AQ76" s="211">
        <v>2</v>
      </c>
      <c r="AR76" s="211" t="s">
        <v>1199</v>
      </c>
      <c r="AS76" s="227" t="s">
        <v>1443</v>
      </c>
      <c r="AT76" s="211">
        <v>0</v>
      </c>
      <c r="AU76" s="211" t="s">
        <v>1200</v>
      </c>
      <c r="AV76" s="227"/>
      <c r="AW76" s="211">
        <v>0</v>
      </c>
      <c r="AX76" s="211" t="s">
        <v>1200</v>
      </c>
      <c r="AY76" s="227"/>
      <c r="AZ76" s="211">
        <v>2</v>
      </c>
      <c r="BA76" s="211" t="s">
        <v>1199</v>
      </c>
      <c r="BB76" s="227" t="s">
        <v>1443</v>
      </c>
      <c r="BC76" s="211">
        <v>2</v>
      </c>
      <c r="BD76" s="211" t="s">
        <v>1200</v>
      </c>
      <c r="BE76" s="227" t="s">
        <v>1336</v>
      </c>
      <c r="BF76" s="212"/>
      <c r="BG76" s="269"/>
      <c r="BI76" s="214">
        <f t="shared" si="5"/>
        <v>16</v>
      </c>
      <c r="BJ76" s="209" t="s">
        <v>1205</v>
      </c>
    </row>
    <row r="77" spans="1:62" s="162" customFormat="1" ht="60" customHeight="1" x14ac:dyDescent="0.3">
      <c r="A77" s="332" t="s">
        <v>294</v>
      </c>
      <c r="B77" s="331" t="s">
        <v>47</v>
      </c>
      <c r="C77" s="152" t="s">
        <v>133</v>
      </c>
      <c r="D77" s="164">
        <v>75</v>
      </c>
      <c r="E77" s="196"/>
      <c r="F77" s="187"/>
      <c r="G77" s="143" t="s">
        <v>1021</v>
      </c>
      <c r="H77" s="161" t="s">
        <v>503</v>
      </c>
      <c r="I77" s="183" t="s">
        <v>1024</v>
      </c>
      <c r="J77" s="182" t="s">
        <v>1023</v>
      </c>
      <c r="K77" s="145" t="s">
        <v>1022</v>
      </c>
      <c r="L77" s="115" t="s">
        <v>1025</v>
      </c>
      <c r="M77" s="115" t="s">
        <v>1026</v>
      </c>
      <c r="N77" s="115" t="s">
        <v>1027</v>
      </c>
      <c r="O77" s="115" t="s">
        <v>1028</v>
      </c>
      <c r="P77" s="115" t="s">
        <v>1029</v>
      </c>
      <c r="Q77" s="115" t="s">
        <v>1030</v>
      </c>
      <c r="R77" s="178" t="s">
        <v>1031</v>
      </c>
      <c r="S77" s="211">
        <v>2</v>
      </c>
      <c r="T77" s="227" t="s">
        <v>1445</v>
      </c>
      <c r="U77" s="211">
        <v>2</v>
      </c>
      <c r="V77" s="227"/>
      <c r="W77" s="211">
        <v>2</v>
      </c>
      <c r="X77" s="227"/>
      <c r="Y77" s="211">
        <v>2</v>
      </c>
      <c r="Z77" s="211" t="s">
        <v>1199</v>
      </c>
      <c r="AA77" s="227" t="s">
        <v>1442</v>
      </c>
      <c r="AB77" s="211">
        <v>0</v>
      </c>
      <c r="AC77" s="211" t="s">
        <v>1199</v>
      </c>
      <c r="AD77" s="227"/>
      <c r="AE77" s="211">
        <v>2</v>
      </c>
      <c r="AF77" s="211" t="s">
        <v>1199</v>
      </c>
      <c r="AG77" s="227" t="s">
        <v>1444</v>
      </c>
      <c r="AH77" s="211">
        <v>0</v>
      </c>
      <c r="AI77" s="211" t="s">
        <v>1199</v>
      </c>
      <c r="AJ77" s="227"/>
      <c r="AK77" s="211">
        <v>0</v>
      </c>
      <c r="AL77" s="211" t="s">
        <v>1199</v>
      </c>
      <c r="AM77" s="227"/>
      <c r="AN77" s="211">
        <v>0</v>
      </c>
      <c r="AO77" s="211" t="s">
        <v>1199</v>
      </c>
      <c r="AP77" s="227"/>
      <c r="AQ77" s="211">
        <v>2</v>
      </c>
      <c r="AR77" s="211" t="s">
        <v>1199</v>
      </c>
      <c r="AS77" s="227" t="s">
        <v>1443</v>
      </c>
      <c r="AT77" s="211">
        <v>0</v>
      </c>
      <c r="AU77" s="211" t="s">
        <v>1200</v>
      </c>
      <c r="AV77" s="227"/>
      <c r="AW77" s="211">
        <v>0</v>
      </c>
      <c r="AX77" s="211" t="s">
        <v>1200</v>
      </c>
      <c r="AY77" s="227"/>
      <c r="AZ77" s="211">
        <v>2</v>
      </c>
      <c r="BA77" s="211" t="s">
        <v>1199</v>
      </c>
      <c r="BB77" s="227" t="s">
        <v>1443</v>
      </c>
      <c r="BC77" s="211">
        <v>2</v>
      </c>
      <c r="BD77" s="211" t="s">
        <v>1200</v>
      </c>
      <c r="BE77" s="227" t="s">
        <v>1336</v>
      </c>
      <c r="BF77" s="212"/>
      <c r="BG77" s="269"/>
      <c r="BI77" s="214">
        <f t="shared" ref="BI77:BI85" si="7">S77+U77+W77+Y77+AB77+AE77+AH77+AK77+AN77+AQ77+AT77+AW77+AZ77+BC77</f>
        <v>16</v>
      </c>
      <c r="BJ77" s="209" t="s">
        <v>1205</v>
      </c>
    </row>
    <row r="78" spans="1:62" s="162" customFormat="1" ht="60" customHeight="1" x14ac:dyDescent="0.3">
      <c r="A78" s="332" t="s">
        <v>294</v>
      </c>
      <c r="B78" s="331" t="s">
        <v>47</v>
      </c>
      <c r="C78" s="152" t="s">
        <v>133</v>
      </c>
      <c r="D78" s="164">
        <v>76</v>
      </c>
      <c r="E78" s="185"/>
      <c r="F78" s="185"/>
      <c r="G78" s="161" t="s">
        <v>834</v>
      </c>
      <c r="H78" s="161" t="s">
        <v>835</v>
      </c>
      <c r="I78" s="183" t="s">
        <v>836</v>
      </c>
      <c r="J78" s="182" t="s">
        <v>837</v>
      </c>
      <c r="K78" s="145" t="s">
        <v>575</v>
      </c>
      <c r="L78" s="145" t="s">
        <v>838</v>
      </c>
      <c r="M78" s="115" t="s">
        <v>833</v>
      </c>
      <c r="N78" s="115" t="s">
        <v>839</v>
      </c>
      <c r="O78" s="145" t="s">
        <v>840</v>
      </c>
      <c r="P78" s="115" t="s">
        <v>841</v>
      </c>
      <c r="Q78" s="115" t="s">
        <v>842</v>
      </c>
      <c r="R78" s="178" t="s">
        <v>843</v>
      </c>
      <c r="S78" s="211">
        <v>2</v>
      </c>
      <c r="T78" s="227" t="s">
        <v>1445</v>
      </c>
      <c r="U78" s="211">
        <v>1</v>
      </c>
      <c r="V78" s="227" t="s">
        <v>1406</v>
      </c>
      <c r="W78" s="211">
        <v>2</v>
      </c>
      <c r="X78" s="227" t="s">
        <v>1448</v>
      </c>
      <c r="Y78" s="211">
        <v>2</v>
      </c>
      <c r="Z78" s="211" t="s">
        <v>1199</v>
      </c>
      <c r="AA78" s="227" t="s">
        <v>1442</v>
      </c>
      <c r="AB78" s="211">
        <v>0</v>
      </c>
      <c r="AC78" s="211" t="s">
        <v>1199</v>
      </c>
      <c r="AD78" s="227"/>
      <c r="AE78" s="211">
        <v>0</v>
      </c>
      <c r="AF78" s="211" t="s">
        <v>1199</v>
      </c>
      <c r="AG78" s="227"/>
      <c r="AH78" s="211">
        <v>0</v>
      </c>
      <c r="AI78" s="211" t="s">
        <v>1199</v>
      </c>
      <c r="AJ78" s="227"/>
      <c r="AK78" s="211">
        <v>0</v>
      </c>
      <c r="AL78" s="211" t="s">
        <v>1199</v>
      </c>
      <c r="AM78" s="227"/>
      <c r="AN78" s="211">
        <v>0</v>
      </c>
      <c r="AO78" s="211" t="s">
        <v>1199</v>
      </c>
      <c r="AP78" s="227"/>
      <c r="AQ78" s="211">
        <v>2</v>
      </c>
      <c r="AR78" s="211" t="s">
        <v>1199</v>
      </c>
      <c r="AS78" s="227" t="s">
        <v>1443</v>
      </c>
      <c r="AT78" s="211">
        <v>0</v>
      </c>
      <c r="AU78" s="211" t="s">
        <v>1200</v>
      </c>
      <c r="AV78" s="227"/>
      <c r="AW78" s="211">
        <v>0</v>
      </c>
      <c r="AX78" s="211" t="s">
        <v>1200</v>
      </c>
      <c r="AY78" s="227"/>
      <c r="AZ78" s="211">
        <v>2</v>
      </c>
      <c r="BA78" s="211" t="s">
        <v>1199</v>
      </c>
      <c r="BB78" s="227" t="s">
        <v>1443</v>
      </c>
      <c r="BC78" s="211">
        <v>2</v>
      </c>
      <c r="BD78" s="211" t="s">
        <v>1200</v>
      </c>
      <c r="BE78" s="227" t="s">
        <v>1336</v>
      </c>
      <c r="BF78" s="212"/>
      <c r="BG78" s="269"/>
      <c r="BI78" s="214">
        <f t="shared" si="7"/>
        <v>13</v>
      </c>
      <c r="BJ78" s="229" t="s">
        <v>1511</v>
      </c>
    </row>
    <row r="79" spans="1:62" s="162" customFormat="1" ht="60" customHeight="1" x14ac:dyDescent="0.3">
      <c r="A79" s="332" t="s">
        <v>294</v>
      </c>
      <c r="B79" s="331" t="s">
        <v>47</v>
      </c>
      <c r="C79" s="152" t="s">
        <v>133</v>
      </c>
      <c r="D79" s="164">
        <v>77</v>
      </c>
      <c r="E79" s="185"/>
      <c r="F79" s="185"/>
      <c r="G79" s="161" t="s">
        <v>844</v>
      </c>
      <c r="H79" s="161" t="s">
        <v>503</v>
      </c>
      <c r="I79" s="183" t="s">
        <v>845</v>
      </c>
      <c r="J79" s="182" t="s">
        <v>846</v>
      </c>
      <c r="K79" s="145" t="s">
        <v>847</v>
      </c>
      <c r="L79" s="145"/>
      <c r="M79" s="115" t="s">
        <v>788</v>
      </c>
      <c r="N79" s="115" t="s">
        <v>848</v>
      </c>
      <c r="O79" s="145" t="s">
        <v>849</v>
      </c>
      <c r="P79" s="145" t="s">
        <v>511</v>
      </c>
      <c r="Q79" s="145" t="s">
        <v>850</v>
      </c>
      <c r="R79" s="146" t="s">
        <v>851</v>
      </c>
      <c r="S79" s="211">
        <v>2</v>
      </c>
      <c r="T79" s="227" t="s">
        <v>1445</v>
      </c>
      <c r="U79" s="211">
        <v>1</v>
      </c>
      <c r="V79" s="227" t="s">
        <v>1406</v>
      </c>
      <c r="W79" s="211">
        <v>2</v>
      </c>
      <c r="X79" s="227" t="s">
        <v>1448</v>
      </c>
      <c r="Y79" s="211">
        <v>1</v>
      </c>
      <c r="Z79" s="211" t="s">
        <v>1199</v>
      </c>
      <c r="AA79" s="227" t="s">
        <v>1442</v>
      </c>
      <c r="AB79" s="211">
        <v>0</v>
      </c>
      <c r="AC79" s="211" t="s">
        <v>1199</v>
      </c>
      <c r="AD79" s="227"/>
      <c r="AE79" s="211">
        <v>0</v>
      </c>
      <c r="AF79" s="211" t="s">
        <v>1199</v>
      </c>
      <c r="AG79" s="227"/>
      <c r="AH79" s="211">
        <v>0</v>
      </c>
      <c r="AI79" s="211" t="s">
        <v>1199</v>
      </c>
      <c r="AJ79" s="227"/>
      <c r="AK79" s="211">
        <v>0</v>
      </c>
      <c r="AL79" s="211" t="s">
        <v>1199</v>
      </c>
      <c r="AM79" s="227"/>
      <c r="AN79" s="211">
        <v>0</v>
      </c>
      <c r="AO79" s="211" t="s">
        <v>1199</v>
      </c>
      <c r="AP79" s="227"/>
      <c r="AQ79" s="211">
        <v>2</v>
      </c>
      <c r="AR79" s="211" t="s">
        <v>1199</v>
      </c>
      <c r="AS79" s="227" t="s">
        <v>1443</v>
      </c>
      <c r="AT79" s="211">
        <v>2</v>
      </c>
      <c r="AU79" s="211" t="s">
        <v>1199</v>
      </c>
      <c r="AV79" s="227" t="s">
        <v>1449</v>
      </c>
      <c r="AW79" s="211">
        <v>2</v>
      </c>
      <c r="AX79" s="211" t="s">
        <v>1199</v>
      </c>
      <c r="AY79" s="227" t="s">
        <v>1449</v>
      </c>
      <c r="AZ79" s="211">
        <v>2</v>
      </c>
      <c r="BA79" s="211" t="s">
        <v>1199</v>
      </c>
      <c r="BB79" s="227" t="s">
        <v>1450</v>
      </c>
      <c r="BC79" s="211">
        <v>2</v>
      </c>
      <c r="BD79" s="211" t="s">
        <v>1199</v>
      </c>
      <c r="BE79" s="227" t="s">
        <v>1336</v>
      </c>
      <c r="BF79" s="212"/>
      <c r="BG79" s="269"/>
      <c r="BI79" s="214">
        <f t="shared" si="7"/>
        <v>16</v>
      </c>
      <c r="BJ79" s="229" t="s">
        <v>1511</v>
      </c>
    </row>
    <row r="80" spans="1:62" s="162" customFormat="1" ht="105" customHeight="1" x14ac:dyDescent="0.3">
      <c r="A80" s="332" t="s">
        <v>294</v>
      </c>
      <c r="B80" s="331" t="s">
        <v>47</v>
      </c>
      <c r="C80" s="152" t="s">
        <v>133</v>
      </c>
      <c r="D80" s="164">
        <v>78</v>
      </c>
      <c r="E80" s="185" t="s">
        <v>948</v>
      </c>
      <c r="F80" s="185" t="s">
        <v>956</v>
      </c>
      <c r="G80" s="161" t="s">
        <v>852</v>
      </c>
      <c r="H80" s="161" t="s">
        <v>853</v>
      </c>
      <c r="I80" s="144" t="s">
        <v>854</v>
      </c>
      <c r="J80" s="144"/>
      <c r="K80" s="168"/>
      <c r="L80" s="168"/>
      <c r="M80" s="168"/>
      <c r="N80" s="168"/>
      <c r="O80" s="168"/>
      <c r="P80" s="168"/>
      <c r="Q80" s="168"/>
      <c r="R80" s="169"/>
      <c r="S80" s="211">
        <v>2</v>
      </c>
      <c r="T80" s="227" t="s">
        <v>944</v>
      </c>
      <c r="U80" s="211">
        <v>0</v>
      </c>
      <c r="V80" s="227"/>
      <c r="W80" s="211">
        <v>0</v>
      </c>
      <c r="X80" s="227"/>
      <c r="Y80" s="211">
        <v>1</v>
      </c>
      <c r="Z80" s="211" t="s">
        <v>1199</v>
      </c>
      <c r="AA80" s="227"/>
      <c r="AB80" s="211">
        <v>1</v>
      </c>
      <c r="AC80" s="211" t="s">
        <v>1199</v>
      </c>
      <c r="AD80" s="227"/>
      <c r="AE80" s="211">
        <v>1</v>
      </c>
      <c r="AF80" s="211" t="s">
        <v>1199</v>
      </c>
      <c r="AG80" s="227"/>
      <c r="AH80" s="211">
        <v>0</v>
      </c>
      <c r="AI80" s="211" t="s">
        <v>1199</v>
      </c>
      <c r="AJ80" s="227"/>
      <c r="AK80" s="211">
        <v>0</v>
      </c>
      <c r="AL80" s="211" t="s">
        <v>1199</v>
      </c>
      <c r="AM80" s="227"/>
      <c r="AN80" s="211">
        <v>0</v>
      </c>
      <c r="AO80" s="211" t="s">
        <v>1199</v>
      </c>
      <c r="AP80" s="227"/>
      <c r="AQ80" s="211">
        <v>0</v>
      </c>
      <c r="AR80" s="211" t="s">
        <v>1199</v>
      </c>
      <c r="AS80" s="227"/>
      <c r="AT80" s="211">
        <v>0</v>
      </c>
      <c r="AU80" s="211" t="s">
        <v>1199</v>
      </c>
      <c r="AV80" s="227"/>
      <c r="AW80" s="211">
        <v>0</v>
      </c>
      <c r="AX80" s="211" t="s">
        <v>1199</v>
      </c>
      <c r="AY80" s="227"/>
      <c r="AZ80" s="211">
        <v>0</v>
      </c>
      <c r="BA80" s="211" t="s">
        <v>1199</v>
      </c>
      <c r="BB80" s="227"/>
      <c r="BC80" s="211">
        <v>2</v>
      </c>
      <c r="BD80" s="211" t="s">
        <v>1199</v>
      </c>
      <c r="BE80" s="227" t="s">
        <v>1336</v>
      </c>
      <c r="BF80" s="212"/>
      <c r="BG80" s="269"/>
      <c r="BI80" s="214">
        <f t="shared" si="7"/>
        <v>7</v>
      </c>
      <c r="BJ80" s="229" t="s">
        <v>1511</v>
      </c>
    </row>
    <row r="81" spans="1:62" ht="103.2" customHeight="1" x14ac:dyDescent="0.3">
      <c r="A81" s="332" t="s">
        <v>294</v>
      </c>
      <c r="B81" s="331" t="s">
        <v>47</v>
      </c>
      <c r="C81" s="86" t="s">
        <v>133</v>
      </c>
      <c r="D81" s="164">
        <v>79</v>
      </c>
      <c r="E81" s="185"/>
      <c r="F81" s="185"/>
      <c r="G81" s="113" t="s">
        <v>302</v>
      </c>
      <c r="H81" s="113" t="s">
        <v>300</v>
      </c>
      <c r="I81" s="115" t="s">
        <v>303</v>
      </c>
      <c r="J81" s="115" t="s">
        <v>304</v>
      </c>
      <c r="K81" s="111" t="s">
        <v>305</v>
      </c>
      <c r="L81" s="111"/>
      <c r="M81" s="111"/>
      <c r="N81" s="111"/>
      <c r="O81" s="111"/>
      <c r="P81" s="111"/>
      <c r="Q81" s="111"/>
      <c r="R81" s="114" t="s">
        <v>306</v>
      </c>
      <c r="S81" s="211">
        <v>2</v>
      </c>
      <c r="T81" s="227" t="s">
        <v>1445</v>
      </c>
      <c r="U81" s="211">
        <v>0</v>
      </c>
      <c r="V81" s="227" t="s">
        <v>944</v>
      </c>
      <c r="W81" s="211">
        <v>0</v>
      </c>
      <c r="X81" s="227"/>
      <c r="Y81" s="211">
        <v>1</v>
      </c>
      <c r="Z81" s="211" t="s">
        <v>1199</v>
      </c>
      <c r="AA81" s="227" t="s">
        <v>1442</v>
      </c>
      <c r="AB81" s="211">
        <v>0</v>
      </c>
      <c r="AC81" s="211" t="s">
        <v>1199</v>
      </c>
      <c r="AD81" s="227"/>
      <c r="AE81" s="211">
        <v>0</v>
      </c>
      <c r="AF81" s="211" t="s">
        <v>1199</v>
      </c>
      <c r="AG81" s="227"/>
      <c r="AH81" s="211">
        <v>0</v>
      </c>
      <c r="AI81" s="211" t="s">
        <v>1199</v>
      </c>
      <c r="AJ81" s="227"/>
      <c r="AK81" s="211">
        <v>0</v>
      </c>
      <c r="AL81" s="211" t="s">
        <v>1199</v>
      </c>
      <c r="AM81" s="227"/>
      <c r="AN81" s="211">
        <v>0</v>
      </c>
      <c r="AO81" s="211" t="s">
        <v>1199</v>
      </c>
      <c r="AP81" s="227"/>
      <c r="AQ81" s="211">
        <v>2</v>
      </c>
      <c r="AR81" s="211" t="s">
        <v>1199</v>
      </c>
      <c r="AS81" s="227" t="s">
        <v>1443</v>
      </c>
      <c r="AT81" s="211">
        <v>0</v>
      </c>
      <c r="AU81" s="211" t="s">
        <v>1200</v>
      </c>
      <c r="AV81" s="227"/>
      <c r="AW81" s="211">
        <v>0</v>
      </c>
      <c r="AX81" s="211" t="s">
        <v>1200</v>
      </c>
      <c r="AY81" s="227"/>
      <c r="AZ81" s="211">
        <v>2</v>
      </c>
      <c r="BA81" s="211" t="s">
        <v>1199</v>
      </c>
      <c r="BB81" s="227" t="s">
        <v>1443</v>
      </c>
      <c r="BC81" s="211">
        <v>2</v>
      </c>
      <c r="BD81" s="211" t="s">
        <v>1200</v>
      </c>
      <c r="BE81" s="227" t="s">
        <v>1336</v>
      </c>
      <c r="BF81" s="212"/>
      <c r="BG81" s="269"/>
      <c r="BI81" s="214">
        <f>S81+U81+W81+Y81+AB81+AE81+AH81+AK81+AN81+AQ81+AT81+AW81+AZ81+BC81</f>
        <v>9</v>
      </c>
      <c r="BJ81" s="209" t="s">
        <v>1266</v>
      </c>
    </row>
    <row r="82" spans="1:62" s="121" customFormat="1" ht="91.95" customHeight="1" x14ac:dyDescent="0.3">
      <c r="A82" s="332" t="s">
        <v>294</v>
      </c>
      <c r="B82" s="331" t="s">
        <v>47</v>
      </c>
      <c r="C82" s="122" t="s">
        <v>133</v>
      </c>
      <c r="D82" s="164">
        <v>80</v>
      </c>
      <c r="E82" s="185"/>
      <c r="F82" s="185"/>
      <c r="G82" s="124" t="s">
        <v>358</v>
      </c>
      <c r="H82" s="124" t="s">
        <v>357</v>
      </c>
      <c r="I82" s="115"/>
      <c r="J82" s="115" t="s">
        <v>359</v>
      </c>
      <c r="K82" s="123"/>
      <c r="L82" s="123"/>
      <c r="M82" s="123"/>
      <c r="N82" s="123"/>
      <c r="O82" s="123"/>
      <c r="P82" s="123"/>
      <c r="Q82" s="123"/>
      <c r="R82" s="125"/>
      <c r="S82" s="211">
        <v>2</v>
      </c>
      <c r="T82" s="227" t="s">
        <v>1453</v>
      </c>
      <c r="U82" s="211">
        <v>0</v>
      </c>
      <c r="V82" s="227" t="s">
        <v>944</v>
      </c>
      <c r="W82" s="211">
        <v>1</v>
      </c>
      <c r="X82" s="227" t="s">
        <v>1451</v>
      </c>
      <c r="Y82" s="211">
        <v>1</v>
      </c>
      <c r="Z82" s="211" t="s">
        <v>1199</v>
      </c>
      <c r="AA82" s="227" t="s">
        <v>1442</v>
      </c>
      <c r="AB82" s="211">
        <v>0</v>
      </c>
      <c r="AC82" s="211" t="s">
        <v>1199</v>
      </c>
      <c r="AD82" s="227"/>
      <c r="AE82" s="211">
        <v>0</v>
      </c>
      <c r="AF82" s="211" t="s">
        <v>1199</v>
      </c>
      <c r="AG82" s="227"/>
      <c r="AH82" s="211">
        <v>0</v>
      </c>
      <c r="AI82" s="211" t="s">
        <v>1199</v>
      </c>
      <c r="AJ82" s="227"/>
      <c r="AK82" s="211">
        <v>0</v>
      </c>
      <c r="AL82" s="211" t="s">
        <v>1199</v>
      </c>
      <c r="AM82" s="227"/>
      <c r="AN82" s="211">
        <v>0</v>
      </c>
      <c r="AO82" s="211" t="s">
        <v>1199</v>
      </c>
      <c r="AP82" s="227"/>
      <c r="AQ82" s="211">
        <v>0</v>
      </c>
      <c r="AR82" s="211" t="s">
        <v>1199</v>
      </c>
      <c r="AS82" s="227"/>
      <c r="AT82" s="211">
        <v>0</v>
      </c>
      <c r="AU82" s="211" t="s">
        <v>1200</v>
      </c>
      <c r="AV82" s="227"/>
      <c r="AW82" s="211">
        <v>0</v>
      </c>
      <c r="AX82" s="211" t="s">
        <v>1200</v>
      </c>
      <c r="AY82" s="227"/>
      <c r="AZ82" s="211">
        <v>2</v>
      </c>
      <c r="BA82" s="211" t="s">
        <v>1199</v>
      </c>
      <c r="BB82" s="227" t="s">
        <v>1443</v>
      </c>
      <c r="BC82" s="211">
        <v>2</v>
      </c>
      <c r="BD82" s="211" t="s">
        <v>1200</v>
      </c>
      <c r="BE82" s="227" t="s">
        <v>1452</v>
      </c>
      <c r="BF82" s="212"/>
      <c r="BG82" s="269"/>
      <c r="BI82" s="214">
        <f t="shared" si="7"/>
        <v>8</v>
      </c>
      <c r="BJ82" s="229" t="s">
        <v>1511</v>
      </c>
    </row>
    <row r="83" spans="1:62" s="147" customFormat="1" ht="85.2" customHeight="1" x14ac:dyDescent="0.3">
      <c r="A83" s="154" t="s">
        <v>294</v>
      </c>
      <c r="B83" s="151" t="s">
        <v>47</v>
      </c>
      <c r="C83" s="152" t="s">
        <v>133</v>
      </c>
      <c r="D83" s="164">
        <v>81</v>
      </c>
      <c r="E83" s="185"/>
      <c r="F83" s="185"/>
      <c r="G83" s="153" t="s">
        <v>424</v>
      </c>
      <c r="H83" s="153" t="s">
        <v>425</v>
      </c>
      <c r="I83" s="144" t="s">
        <v>433</v>
      </c>
      <c r="J83" s="144" t="s">
        <v>434</v>
      </c>
      <c r="K83" s="155" t="s">
        <v>435</v>
      </c>
      <c r="L83" s="155" t="s">
        <v>436</v>
      </c>
      <c r="M83" s="144" t="s">
        <v>437</v>
      </c>
      <c r="N83" s="155" t="s">
        <v>415</v>
      </c>
      <c r="O83" s="155" t="s">
        <v>431</v>
      </c>
      <c r="P83" s="155"/>
      <c r="Q83" s="155" t="s">
        <v>438</v>
      </c>
      <c r="R83" s="156"/>
      <c r="S83" s="211">
        <v>1</v>
      </c>
      <c r="T83" s="227" t="s">
        <v>1457</v>
      </c>
      <c r="U83" s="211">
        <v>1</v>
      </c>
      <c r="V83" s="227"/>
      <c r="W83" s="211">
        <v>0</v>
      </c>
      <c r="X83" s="227" t="s">
        <v>1454</v>
      </c>
      <c r="Y83" s="211">
        <v>1</v>
      </c>
      <c r="Z83" s="211" t="s">
        <v>1199</v>
      </c>
      <c r="AA83" s="227" t="s">
        <v>1442</v>
      </c>
      <c r="AB83" s="211">
        <v>0</v>
      </c>
      <c r="AC83" s="211" t="s">
        <v>1199</v>
      </c>
      <c r="AD83" s="227"/>
      <c r="AE83" s="211">
        <v>0</v>
      </c>
      <c r="AF83" s="211" t="s">
        <v>1199</v>
      </c>
      <c r="AG83" s="227"/>
      <c r="AH83" s="211">
        <v>0</v>
      </c>
      <c r="AI83" s="211" t="s">
        <v>1199</v>
      </c>
      <c r="AJ83" s="227"/>
      <c r="AK83" s="211">
        <v>0</v>
      </c>
      <c r="AL83" s="211" t="s">
        <v>1199</v>
      </c>
      <c r="AM83" s="227"/>
      <c r="AN83" s="211">
        <v>0</v>
      </c>
      <c r="AO83" s="211" t="s">
        <v>1199</v>
      </c>
      <c r="AP83" s="227"/>
      <c r="AQ83" s="211">
        <v>1</v>
      </c>
      <c r="AR83" s="211" t="s">
        <v>1199</v>
      </c>
      <c r="AS83" s="227" t="s">
        <v>1455</v>
      </c>
      <c r="AT83" s="211">
        <v>0</v>
      </c>
      <c r="AU83" s="211" t="s">
        <v>1200</v>
      </c>
      <c r="AV83" s="227"/>
      <c r="AW83" s="211">
        <v>0</v>
      </c>
      <c r="AX83" s="211" t="s">
        <v>1200</v>
      </c>
      <c r="AY83" s="227"/>
      <c r="AZ83" s="211">
        <v>2</v>
      </c>
      <c r="BA83" s="211" t="s">
        <v>1199</v>
      </c>
      <c r="BB83" s="227" t="s">
        <v>1456</v>
      </c>
      <c r="BC83" s="211">
        <v>2</v>
      </c>
      <c r="BD83" s="211" t="s">
        <v>1200</v>
      </c>
      <c r="BE83" s="227" t="s">
        <v>1452</v>
      </c>
      <c r="BF83" s="212"/>
      <c r="BG83" s="269"/>
      <c r="BI83" s="214">
        <f t="shared" si="7"/>
        <v>8</v>
      </c>
      <c r="BJ83" s="229" t="s">
        <v>1511</v>
      </c>
    </row>
    <row r="84" spans="1:62" ht="101.25" customHeight="1" x14ac:dyDescent="0.3">
      <c r="A84" s="154" t="s">
        <v>294</v>
      </c>
      <c r="B84" s="151" t="s">
        <v>47</v>
      </c>
      <c r="C84" s="86" t="s">
        <v>265</v>
      </c>
      <c r="D84" s="164">
        <v>82</v>
      </c>
      <c r="E84" s="194"/>
      <c r="F84" s="187"/>
      <c r="G84" s="161" t="s">
        <v>1014</v>
      </c>
      <c r="H84" s="161" t="s">
        <v>493</v>
      </c>
      <c r="I84" s="115" t="s">
        <v>1015</v>
      </c>
      <c r="J84" s="115" t="s">
        <v>1018</v>
      </c>
      <c r="K84" s="145" t="s">
        <v>1016</v>
      </c>
      <c r="L84" s="145"/>
      <c r="M84" s="145" t="s">
        <v>533</v>
      </c>
      <c r="N84" s="145" t="s">
        <v>637</v>
      </c>
      <c r="O84" s="145" t="s">
        <v>855</v>
      </c>
      <c r="P84" s="173" t="s">
        <v>1017</v>
      </c>
      <c r="Q84" s="145" t="s">
        <v>1019</v>
      </c>
      <c r="R84" s="146"/>
      <c r="S84" s="211">
        <v>2</v>
      </c>
      <c r="T84" s="227" t="s">
        <v>1468</v>
      </c>
      <c r="U84" s="211">
        <v>2</v>
      </c>
      <c r="V84" s="227"/>
      <c r="W84" s="211">
        <v>2</v>
      </c>
      <c r="X84" s="227" t="s">
        <v>1448</v>
      </c>
      <c r="Y84" s="211">
        <v>2</v>
      </c>
      <c r="Z84" s="211" t="s">
        <v>1199</v>
      </c>
      <c r="AA84" s="227" t="s">
        <v>1458</v>
      </c>
      <c r="AB84" s="211">
        <v>2</v>
      </c>
      <c r="AC84" s="211" t="s">
        <v>1200</v>
      </c>
      <c r="AD84" s="227" t="s">
        <v>1459</v>
      </c>
      <c r="AE84" s="211">
        <v>0</v>
      </c>
      <c r="AF84" s="211" t="s">
        <v>1199</v>
      </c>
      <c r="AG84" s="227" t="s">
        <v>1460</v>
      </c>
      <c r="AH84" s="211">
        <v>1</v>
      </c>
      <c r="AI84" s="211" t="s">
        <v>1200</v>
      </c>
      <c r="AJ84" s="227" t="s">
        <v>1367</v>
      </c>
      <c r="AK84" s="211">
        <v>2</v>
      </c>
      <c r="AL84" s="211" t="s">
        <v>1200</v>
      </c>
      <c r="AM84" s="349" t="s">
        <v>1666</v>
      </c>
      <c r="AN84" s="211">
        <v>0</v>
      </c>
      <c r="AO84" s="211" t="s">
        <v>1199</v>
      </c>
      <c r="AP84" s="227"/>
      <c r="AQ84" s="211">
        <v>2</v>
      </c>
      <c r="AR84" s="211" t="s">
        <v>1199</v>
      </c>
      <c r="AS84" s="227" t="s">
        <v>1461</v>
      </c>
      <c r="AT84" s="211">
        <v>0</v>
      </c>
      <c r="AU84" s="211" t="s">
        <v>1200</v>
      </c>
      <c r="AV84" s="227"/>
      <c r="AW84" s="211">
        <v>0</v>
      </c>
      <c r="AX84" s="211" t="s">
        <v>1200</v>
      </c>
      <c r="AY84" s="227"/>
      <c r="AZ84" s="211">
        <v>2</v>
      </c>
      <c r="BA84" s="211" t="s">
        <v>1199</v>
      </c>
      <c r="BB84" s="227" t="s">
        <v>1462</v>
      </c>
      <c r="BC84" s="211">
        <v>2</v>
      </c>
      <c r="BD84" s="211" t="s">
        <v>1200</v>
      </c>
      <c r="BE84" s="227" t="s">
        <v>1336</v>
      </c>
      <c r="BF84" s="212"/>
      <c r="BG84" s="269"/>
      <c r="BI84" s="214">
        <f t="shared" si="7"/>
        <v>19</v>
      </c>
      <c r="BJ84" s="209" t="s">
        <v>1463</v>
      </c>
    </row>
    <row r="85" spans="1:62" ht="97.5" customHeight="1" x14ac:dyDescent="0.3">
      <c r="A85" s="333" t="s">
        <v>294</v>
      </c>
      <c r="B85" s="331" t="s">
        <v>47</v>
      </c>
      <c r="C85" s="86" t="s">
        <v>265</v>
      </c>
      <c r="D85" s="164">
        <v>83</v>
      </c>
      <c r="E85" s="185" t="s">
        <v>949</v>
      </c>
      <c r="F85" s="185"/>
      <c r="G85" s="161" t="s">
        <v>856</v>
      </c>
      <c r="H85" s="161" t="s">
        <v>503</v>
      </c>
      <c r="I85" s="115" t="s">
        <v>857</v>
      </c>
      <c r="J85" s="120" t="s">
        <v>858</v>
      </c>
      <c r="K85" s="145" t="s">
        <v>489</v>
      </c>
      <c r="L85" s="145"/>
      <c r="M85" s="115" t="s">
        <v>859</v>
      </c>
      <c r="N85" s="145" t="s">
        <v>713</v>
      </c>
      <c r="O85" s="145" t="s">
        <v>860</v>
      </c>
      <c r="P85" s="145" t="s">
        <v>861</v>
      </c>
      <c r="Q85" s="145" t="s">
        <v>862</v>
      </c>
      <c r="R85" s="146" t="s">
        <v>714</v>
      </c>
      <c r="S85" s="211">
        <v>0</v>
      </c>
      <c r="T85" s="227" t="s">
        <v>1464</v>
      </c>
      <c r="U85" s="211">
        <v>2</v>
      </c>
      <c r="V85" s="227"/>
      <c r="W85" s="211">
        <v>2</v>
      </c>
      <c r="X85" s="227" t="s">
        <v>1448</v>
      </c>
      <c r="Y85" s="211">
        <v>1</v>
      </c>
      <c r="Z85" s="211" t="s">
        <v>1199</v>
      </c>
      <c r="AA85" s="227" t="s">
        <v>1465</v>
      </c>
      <c r="AB85" s="211">
        <v>2</v>
      </c>
      <c r="AC85" s="211" t="s">
        <v>1199</v>
      </c>
      <c r="AD85" s="227" t="s">
        <v>1466</v>
      </c>
      <c r="AE85" s="211">
        <v>0</v>
      </c>
      <c r="AF85" s="211" t="s">
        <v>1199</v>
      </c>
      <c r="AG85" s="227"/>
      <c r="AH85" s="211">
        <v>0</v>
      </c>
      <c r="AI85" s="211" t="s">
        <v>1199</v>
      </c>
      <c r="AJ85" s="227"/>
      <c r="AK85" s="211">
        <v>0</v>
      </c>
      <c r="AL85" s="211" t="s">
        <v>1199</v>
      </c>
      <c r="AM85" s="227"/>
      <c r="AN85" s="211">
        <v>0</v>
      </c>
      <c r="AO85" s="211" t="s">
        <v>1199</v>
      </c>
      <c r="AP85" s="227"/>
      <c r="AQ85" s="211">
        <v>0</v>
      </c>
      <c r="AR85" s="211" t="s">
        <v>1199</v>
      </c>
      <c r="AS85" s="227"/>
      <c r="AT85" s="211">
        <v>0</v>
      </c>
      <c r="AU85" s="211" t="s">
        <v>1199</v>
      </c>
      <c r="AV85" s="227"/>
      <c r="AW85" s="211">
        <v>0</v>
      </c>
      <c r="AX85" s="211" t="s">
        <v>1199</v>
      </c>
      <c r="AY85" s="227"/>
      <c r="AZ85" s="211">
        <v>2</v>
      </c>
      <c r="BA85" s="211" t="s">
        <v>1200</v>
      </c>
      <c r="BB85" s="227" t="s">
        <v>1462</v>
      </c>
      <c r="BC85" s="211">
        <v>2</v>
      </c>
      <c r="BD85" s="211" t="s">
        <v>1200</v>
      </c>
      <c r="BE85" s="227" t="s">
        <v>1336</v>
      </c>
      <c r="BF85" s="212"/>
      <c r="BG85" s="269"/>
      <c r="BI85" s="214">
        <f t="shared" si="7"/>
        <v>11</v>
      </c>
      <c r="BJ85" s="209" t="s">
        <v>1467</v>
      </c>
    </row>
    <row r="86" spans="1:62" ht="93" customHeight="1" x14ac:dyDescent="0.3">
      <c r="A86" s="333" t="s">
        <v>294</v>
      </c>
      <c r="B86" s="331" t="s">
        <v>47</v>
      </c>
      <c r="C86" s="86" t="s">
        <v>265</v>
      </c>
      <c r="D86" s="164">
        <v>84</v>
      </c>
      <c r="E86" s="193"/>
      <c r="F86" s="187"/>
      <c r="G86" s="161" t="s">
        <v>1005</v>
      </c>
      <c r="H86" s="161" t="s">
        <v>503</v>
      </c>
      <c r="I86" s="115" t="s">
        <v>1006</v>
      </c>
      <c r="J86" s="350" t="s">
        <v>1008</v>
      </c>
      <c r="K86" s="145" t="s">
        <v>1007</v>
      </c>
      <c r="L86" s="145" t="s">
        <v>863</v>
      </c>
      <c r="M86" s="115" t="s">
        <v>1009</v>
      </c>
      <c r="N86" s="145" t="s">
        <v>1010</v>
      </c>
      <c r="O86" s="145" t="s">
        <v>865</v>
      </c>
      <c r="P86" s="115" t="s">
        <v>1011</v>
      </c>
      <c r="Q86" s="115" t="s">
        <v>1012</v>
      </c>
      <c r="R86" s="146" t="s">
        <v>1013</v>
      </c>
      <c r="S86" s="211">
        <v>2</v>
      </c>
      <c r="T86" s="227"/>
      <c r="U86" s="211">
        <v>2</v>
      </c>
      <c r="V86" s="227"/>
      <c r="W86" s="211">
        <v>2</v>
      </c>
      <c r="X86" s="227" t="s">
        <v>1448</v>
      </c>
      <c r="Y86" s="211">
        <v>2</v>
      </c>
      <c r="Z86" s="211" t="s">
        <v>1199</v>
      </c>
      <c r="AA86" s="227" t="s">
        <v>1458</v>
      </c>
      <c r="AB86" s="211">
        <v>2</v>
      </c>
      <c r="AC86" s="211" t="s">
        <v>1200</v>
      </c>
      <c r="AD86" s="227" t="s">
        <v>1459</v>
      </c>
      <c r="AE86" s="211">
        <v>0</v>
      </c>
      <c r="AF86" s="211" t="s">
        <v>1199</v>
      </c>
      <c r="AG86" s="227" t="s">
        <v>1460</v>
      </c>
      <c r="AH86" s="211">
        <v>1</v>
      </c>
      <c r="AI86" s="211" t="s">
        <v>1200</v>
      </c>
      <c r="AJ86" s="227" t="s">
        <v>1367</v>
      </c>
      <c r="AK86" s="211">
        <v>2</v>
      </c>
      <c r="AL86" s="211" t="s">
        <v>1200</v>
      </c>
      <c r="AM86" s="349" t="s">
        <v>1666</v>
      </c>
      <c r="AN86" s="211">
        <v>0</v>
      </c>
      <c r="AO86" s="211" t="s">
        <v>1199</v>
      </c>
      <c r="AP86" s="227"/>
      <c r="AQ86" s="211">
        <v>2</v>
      </c>
      <c r="AR86" s="211" t="s">
        <v>1199</v>
      </c>
      <c r="AS86" s="227" t="s">
        <v>1461</v>
      </c>
      <c r="AT86" s="211">
        <v>0</v>
      </c>
      <c r="AU86" s="211" t="s">
        <v>1200</v>
      </c>
      <c r="AV86" s="227"/>
      <c r="AW86" s="211">
        <v>0</v>
      </c>
      <c r="AX86" s="211" t="s">
        <v>1200</v>
      </c>
      <c r="AY86" s="227"/>
      <c r="AZ86" s="211">
        <v>2</v>
      </c>
      <c r="BA86" s="211" t="s">
        <v>1199</v>
      </c>
      <c r="BB86" s="227" t="s">
        <v>1462</v>
      </c>
      <c r="BC86" s="211">
        <v>2</v>
      </c>
      <c r="BD86" s="211" t="s">
        <v>1200</v>
      </c>
      <c r="BE86" s="227" t="s">
        <v>1336</v>
      </c>
      <c r="BF86" s="212"/>
      <c r="BG86" s="269"/>
      <c r="BH86" s="162"/>
      <c r="BI86" s="214">
        <f t="shared" ref="BI86:BI90" si="8">S86+U86+W86+Y86+AB86+AE86+AH86+AK86+AN86+AQ86+AT86+AW86+AZ86+BC86</f>
        <v>19</v>
      </c>
      <c r="BJ86" s="209" t="s">
        <v>1463</v>
      </c>
    </row>
    <row r="87" spans="1:62" s="162" customFormat="1" ht="104.25" customHeight="1" x14ac:dyDescent="0.3">
      <c r="A87" s="333" t="s">
        <v>294</v>
      </c>
      <c r="B87" s="331" t="s">
        <v>47</v>
      </c>
      <c r="C87" s="152" t="s">
        <v>265</v>
      </c>
      <c r="D87" s="164">
        <v>85</v>
      </c>
      <c r="E87" s="185"/>
      <c r="F87" s="185"/>
      <c r="G87" s="161" t="s">
        <v>867</v>
      </c>
      <c r="H87" s="161" t="s">
        <v>546</v>
      </c>
      <c r="I87" s="115" t="s">
        <v>868</v>
      </c>
      <c r="J87" s="144" t="s">
        <v>1469</v>
      </c>
      <c r="K87" s="145"/>
      <c r="L87" s="145"/>
      <c r="M87" s="145" t="s">
        <v>869</v>
      </c>
      <c r="N87" s="145"/>
      <c r="O87" s="145"/>
      <c r="P87" s="145" t="s">
        <v>870</v>
      </c>
      <c r="Q87" s="145" t="s">
        <v>871</v>
      </c>
      <c r="R87" s="146"/>
      <c r="S87" s="211">
        <v>2</v>
      </c>
      <c r="T87" s="227"/>
      <c r="U87" s="211">
        <v>0</v>
      </c>
      <c r="V87" s="227" t="s">
        <v>944</v>
      </c>
      <c r="W87" s="211">
        <v>2</v>
      </c>
      <c r="X87" s="227" t="s">
        <v>1448</v>
      </c>
      <c r="Y87" s="211">
        <v>2</v>
      </c>
      <c r="Z87" s="211" t="s">
        <v>1199</v>
      </c>
      <c r="AA87" s="227" t="s">
        <v>1470</v>
      </c>
      <c r="AB87" s="211">
        <v>2</v>
      </c>
      <c r="AC87" s="211" t="s">
        <v>1200</v>
      </c>
      <c r="AD87" s="227" t="s">
        <v>1471</v>
      </c>
      <c r="AE87" s="211">
        <v>2</v>
      </c>
      <c r="AF87" s="211" t="s">
        <v>1200</v>
      </c>
      <c r="AG87" s="227" t="s">
        <v>1472</v>
      </c>
      <c r="AH87" s="211">
        <v>0</v>
      </c>
      <c r="AI87" s="211" t="s">
        <v>1199</v>
      </c>
      <c r="AJ87" s="227"/>
      <c r="AK87" s="211">
        <v>0</v>
      </c>
      <c r="AL87" s="211" t="s">
        <v>1199</v>
      </c>
      <c r="AM87" s="227"/>
      <c r="AN87" s="211">
        <v>0</v>
      </c>
      <c r="AO87" s="211" t="s">
        <v>1199</v>
      </c>
      <c r="AP87" s="227"/>
      <c r="AQ87" s="211">
        <v>0</v>
      </c>
      <c r="AR87" s="211" t="s">
        <v>1199</v>
      </c>
      <c r="AS87" s="227"/>
      <c r="AT87" s="211">
        <v>0</v>
      </c>
      <c r="AU87" s="211" t="s">
        <v>1200</v>
      </c>
      <c r="AV87" s="227"/>
      <c r="AW87" s="211">
        <v>0</v>
      </c>
      <c r="AX87" s="211" t="s">
        <v>1200</v>
      </c>
      <c r="AY87" s="227"/>
      <c r="AZ87" s="211">
        <v>0</v>
      </c>
      <c r="BA87" s="211" t="s">
        <v>1200</v>
      </c>
      <c r="BB87" s="227"/>
      <c r="BC87" s="211">
        <v>1</v>
      </c>
      <c r="BD87" s="211" t="s">
        <v>1200</v>
      </c>
      <c r="BE87" s="227" t="s">
        <v>1473</v>
      </c>
      <c r="BF87" s="212"/>
      <c r="BG87" s="269"/>
      <c r="BI87" s="214">
        <f t="shared" si="8"/>
        <v>11</v>
      </c>
      <c r="BJ87" s="237" t="s">
        <v>1542</v>
      </c>
    </row>
    <row r="88" spans="1:62" s="162" customFormat="1" ht="97.5" customHeight="1" x14ac:dyDescent="0.3">
      <c r="A88" s="332" t="s">
        <v>294</v>
      </c>
      <c r="B88" s="331" t="s">
        <v>47</v>
      </c>
      <c r="C88" s="152" t="s">
        <v>265</v>
      </c>
      <c r="D88" s="164">
        <v>86</v>
      </c>
      <c r="E88" s="185"/>
      <c r="F88" s="185"/>
      <c r="G88" s="161" t="s">
        <v>880</v>
      </c>
      <c r="H88" s="161" t="s">
        <v>546</v>
      </c>
      <c r="I88" s="115" t="s">
        <v>881</v>
      </c>
      <c r="J88" s="144" t="s">
        <v>882</v>
      </c>
      <c r="K88" s="145"/>
      <c r="L88" s="145"/>
      <c r="M88" s="145"/>
      <c r="N88" s="145"/>
      <c r="O88" s="145"/>
      <c r="P88" s="145"/>
      <c r="Q88" s="115" t="s">
        <v>883</v>
      </c>
      <c r="R88" s="146"/>
      <c r="S88" s="211">
        <v>1</v>
      </c>
      <c r="T88" s="227" t="s">
        <v>1457</v>
      </c>
      <c r="U88" s="211">
        <v>0</v>
      </c>
      <c r="V88" s="227"/>
      <c r="W88" s="211">
        <v>0</v>
      </c>
      <c r="X88" s="227"/>
      <c r="Y88" s="211">
        <v>2</v>
      </c>
      <c r="Z88" s="211" t="s">
        <v>1199</v>
      </c>
      <c r="AA88" s="227" t="s">
        <v>1458</v>
      </c>
      <c r="AB88" s="211">
        <v>2</v>
      </c>
      <c r="AC88" s="211" t="s">
        <v>1200</v>
      </c>
      <c r="AD88" s="227" t="s">
        <v>1459</v>
      </c>
      <c r="AE88" s="211">
        <v>0</v>
      </c>
      <c r="AF88" s="211" t="s">
        <v>1199</v>
      </c>
      <c r="AG88" s="227"/>
      <c r="AH88" s="211">
        <v>0</v>
      </c>
      <c r="AI88" s="211" t="s">
        <v>1199</v>
      </c>
      <c r="AJ88" s="227"/>
      <c r="AK88" s="211">
        <v>0</v>
      </c>
      <c r="AL88" s="211" t="s">
        <v>1199</v>
      </c>
      <c r="AM88" s="227"/>
      <c r="AN88" s="211">
        <v>0</v>
      </c>
      <c r="AO88" s="211" t="s">
        <v>1199</v>
      </c>
      <c r="AP88" s="227"/>
      <c r="AQ88" s="211">
        <v>2</v>
      </c>
      <c r="AR88" s="211" t="s">
        <v>1199</v>
      </c>
      <c r="AS88" s="227" t="s">
        <v>1461</v>
      </c>
      <c r="AT88" s="211">
        <v>0</v>
      </c>
      <c r="AU88" s="211" t="s">
        <v>1200</v>
      </c>
      <c r="AV88" s="227"/>
      <c r="AW88" s="211">
        <v>0</v>
      </c>
      <c r="AX88" s="211" t="s">
        <v>1200</v>
      </c>
      <c r="AY88" s="227"/>
      <c r="AZ88" s="211">
        <v>2</v>
      </c>
      <c r="BA88" s="211" t="s">
        <v>1199</v>
      </c>
      <c r="BB88" s="227" t="s">
        <v>1474</v>
      </c>
      <c r="BC88" s="211">
        <v>2</v>
      </c>
      <c r="BD88" s="211" t="s">
        <v>1200</v>
      </c>
      <c r="BE88" s="227" t="s">
        <v>1336</v>
      </c>
      <c r="BF88" s="212"/>
      <c r="BG88" s="269"/>
      <c r="BI88" s="214">
        <f t="shared" si="8"/>
        <v>11</v>
      </c>
      <c r="BJ88" s="229" t="s">
        <v>1511</v>
      </c>
    </row>
    <row r="89" spans="1:62" s="162" customFormat="1" ht="95.25" customHeight="1" x14ac:dyDescent="0.3">
      <c r="A89" s="332" t="s">
        <v>294</v>
      </c>
      <c r="B89" s="331" t="s">
        <v>47</v>
      </c>
      <c r="C89" s="152" t="s">
        <v>265</v>
      </c>
      <c r="D89" s="164">
        <v>87</v>
      </c>
      <c r="E89" s="193"/>
      <c r="F89" s="187"/>
      <c r="G89" s="184" t="s">
        <v>890</v>
      </c>
      <c r="H89" s="161" t="s">
        <v>998</v>
      </c>
      <c r="I89" s="115" t="s">
        <v>999</v>
      </c>
      <c r="J89" s="120" t="s">
        <v>1000</v>
      </c>
      <c r="K89" s="145" t="s">
        <v>939</v>
      </c>
      <c r="L89" s="145" t="s">
        <v>1001</v>
      </c>
      <c r="M89" s="145" t="s">
        <v>1002</v>
      </c>
      <c r="N89" s="145" t="s">
        <v>380</v>
      </c>
      <c r="O89" s="145" t="s">
        <v>1003</v>
      </c>
      <c r="P89" s="145" t="s">
        <v>895</v>
      </c>
      <c r="Q89" s="115" t="s">
        <v>1004</v>
      </c>
      <c r="R89" s="146" t="s">
        <v>866</v>
      </c>
      <c r="S89" s="211">
        <v>2</v>
      </c>
      <c r="T89" s="227"/>
      <c r="U89" s="211">
        <v>2</v>
      </c>
      <c r="V89" s="227"/>
      <c r="W89" s="211">
        <v>2</v>
      </c>
      <c r="X89" s="227"/>
      <c r="Y89" s="211">
        <v>2</v>
      </c>
      <c r="Z89" s="211" t="s">
        <v>1199</v>
      </c>
      <c r="AA89" s="227" t="s">
        <v>1458</v>
      </c>
      <c r="AB89" s="211">
        <v>2</v>
      </c>
      <c r="AC89" s="211" t="s">
        <v>1200</v>
      </c>
      <c r="AD89" s="227" t="s">
        <v>1459</v>
      </c>
      <c r="AE89" s="211">
        <v>1</v>
      </c>
      <c r="AF89" s="211" t="s">
        <v>1199</v>
      </c>
      <c r="AG89" s="227" t="s">
        <v>1460</v>
      </c>
      <c r="AH89" s="211">
        <v>1</v>
      </c>
      <c r="AI89" s="211" t="s">
        <v>1200</v>
      </c>
      <c r="AJ89" s="227" t="s">
        <v>1367</v>
      </c>
      <c r="AK89" s="211">
        <v>2</v>
      </c>
      <c r="AL89" s="211" t="s">
        <v>1200</v>
      </c>
      <c r="AM89" s="349" t="s">
        <v>1666</v>
      </c>
      <c r="AN89" s="211">
        <v>0</v>
      </c>
      <c r="AO89" s="211" t="s">
        <v>1199</v>
      </c>
      <c r="AP89" s="227"/>
      <c r="AQ89" s="211">
        <v>2</v>
      </c>
      <c r="AR89" s="211" t="s">
        <v>1199</v>
      </c>
      <c r="AS89" s="227" t="s">
        <v>1461</v>
      </c>
      <c r="AT89" s="211">
        <v>0</v>
      </c>
      <c r="AU89" s="211" t="s">
        <v>1200</v>
      </c>
      <c r="AV89" s="227"/>
      <c r="AW89" s="211">
        <v>0</v>
      </c>
      <c r="AX89" s="211" t="s">
        <v>1200</v>
      </c>
      <c r="AY89" s="227"/>
      <c r="AZ89" s="211">
        <v>2</v>
      </c>
      <c r="BA89" s="211" t="s">
        <v>1199</v>
      </c>
      <c r="BB89" s="227" t="s">
        <v>1474</v>
      </c>
      <c r="BC89" s="211">
        <v>2</v>
      </c>
      <c r="BD89" s="211" t="s">
        <v>1200</v>
      </c>
      <c r="BE89" s="227" t="s">
        <v>1336</v>
      </c>
      <c r="BF89" s="212"/>
      <c r="BG89" s="269"/>
      <c r="BI89" s="214">
        <f t="shared" si="8"/>
        <v>20</v>
      </c>
      <c r="BJ89" s="209" t="s">
        <v>1475</v>
      </c>
    </row>
    <row r="90" spans="1:62" s="162" customFormat="1" ht="90" customHeight="1" x14ac:dyDescent="0.3">
      <c r="A90" s="332" t="s">
        <v>294</v>
      </c>
      <c r="B90" s="331" t="s">
        <v>47</v>
      </c>
      <c r="C90" s="152" t="s">
        <v>265</v>
      </c>
      <c r="D90" s="164">
        <v>88</v>
      </c>
      <c r="E90" s="185"/>
      <c r="F90" s="185"/>
      <c r="G90" s="184" t="s">
        <v>872</v>
      </c>
      <c r="H90" s="184" t="s">
        <v>279</v>
      </c>
      <c r="I90" s="115" t="s">
        <v>938</v>
      </c>
      <c r="J90" s="115" t="s">
        <v>937</v>
      </c>
      <c r="K90" s="145" t="s">
        <v>932</v>
      </c>
      <c r="L90" s="145" t="s">
        <v>933</v>
      </c>
      <c r="M90" s="145" t="s">
        <v>934</v>
      </c>
      <c r="N90" s="145" t="s">
        <v>452</v>
      </c>
      <c r="O90" s="145" t="s">
        <v>935</v>
      </c>
      <c r="P90" s="145" t="s">
        <v>931</v>
      </c>
      <c r="Q90" s="145" t="s">
        <v>936</v>
      </c>
      <c r="R90" s="146"/>
      <c r="S90" s="211">
        <v>2</v>
      </c>
      <c r="T90" s="227"/>
      <c r="U90" s="211">
        <v>2</v>
      </c>
      <c r="V90" s="227"/>
      <c r="W90" s="211">
        <v>1</v>
      </c>
      <c r="X90" s="227" t="s">
        <v>1476</v>
      </c>
      <c r="Y90" s="211">
        <v>2</v>
      </c>
      <c r="Z90" s="211" t="s">
        <v>1199</v>
      </c>
      <c r="AA90" s="227" t="s">
        <v>1458</v>
      </c>
      <c r="AB90" s="211">
        <v>2</v>
      </c>
      <c r="AC90" s="211" t="s">
        <v>1200</v>
      </c>
      <c r="AD90" s="227" t="s">
        <v>1459</v>
      </c>
      <c r="AE90" s="211">
        <v>2</v>
      </c>
      <c r="AF90" s="211" t="s">
        <v>1199</v>
      </c>
      <c r="AG90" s="227" t="s">
        <v>1477</v>
      </c>
      <c r="AH90" s="211">
        <v>1</v>
      </c>
      <c r="AI90" s="211" t="s">
        <v>1200</v>
      </c>
      <c r="AJ90" s="227" t="s">
        <v>1367</v>
      </c>
      <c r="AK90" s="211">
        <v>2</v>
      </c>
      <c r="AL90" s="211" t="s">
        <v>1200</v>
      </c>
      <c r="AM90" s="349" t="s">
        <v>1666</v>
      </c>
      <c r="AN90" s="211">
        <v>0</v>
      </c>
      <c r="AO90" s="211" t="s">
        <v>1199</v>
      </c>
      <c r="AP90" s="227"/>
      <c r="AQ90" s="211">
        <v>2</v>
      </c>
      <c r="AR90" s="211" t="s">
        <v>1199</v>
      </c>
      <c r="AS90" s="227" t="s">
        <v>1461</v>
      </c>
      <c r="AT90" s="211">
        <v>0</v>
      </c>
      <c r="AU90" s="211" t="s">
        <v>1200</v>
      </c>
      <c r="AV90" s="227"/>
      <c r="AW90" s="211">
        <v>0</v>
      </c>
      <c r="AX90" s="211" t="s">
        <v>1200</v>
      </c>
      <c r="AY90" s="227"/>
      <c r="AZ90" s="211">
        <v>2</v>
      </c>
      <c r="BA90" s="211" t="s">
        <v>1199</v>
      </c>
      <c r="BB90" s="227" t="s">
        <v>1474</v>
      </c>
      <c r="BC90" s="211">
        <v>2</v>
      </c>
      <c r="BD90" s="211" t="s">
        <v>1200</v>
      </c>
      <c r="BE90" s="227" t="s">
        <v>1336</v>
      </c>
      <c r="BF90" s="212"/>
      <c r="BG90" s="269"/>
      <c r="BI90" s="214">
        <f t="shared" si="8"/>
        <v>20</v>
      </c>
      <c r="BJ90" s="236" t="s">
        <v>1205</v>
      </c>
    </row>
    <row r="91" spans="1:62" s="162" customFormat="1" ht="114.75" customHeight="1" x14ac:dyDescent="0.3">
      <c r="A91" s="332" t="s">
        <v>294</v>
      </c>
      <c r="B91" s="331" t="s">
        <v>47</v>
      </c>
      <c r="C91" s="152" t="s">
        <v>265</v>
      </c>
      <c r="D91" s="164">
        <v>89</v>
      </c>
      <c r="E91" s="185"/>
      <c r="F91" s="185"/>
      <c r="G91" s="161" t="s">
        <v>997</v>
      </c>
      <c r="H91" s="143" t="s">
        <v>967</v>
      </c>
      <c r="I91" s="115" t="s">
        <v>884</v>
      </c>
      <c r="J91" s="115" t="s">
        <v>969</v>
      </c>
      <c r="K91" s="145" t="s">
        <v>885</v>
      </c>
      <c r="L91" s="145" t="s">
        <v>886</v>
      </c>
      <c r="M91" s="115" t="s">
        <v>887</v>
      </c>
      <c r="N91" s="145" t="s">
        <v>380</v>
      </c>
      <c r="O91" s="115" t="s">
        <v>888</v>
      </c>
      <c r="P91" s="145" t="s">
        <v>968</v>
      </c>
      <c r="Q91" s="145" t="s">
        <v>889</v>
      </c>
      <c r="R91" s="146"/>
      <c r="S91" s="211">
        <v>2</v>
      </c>
      <c r="T91" s="227" t="s">
        <v>1478</v>
      </c>
      <c r="U91" s="211">
        <v>2</v>
      </c>
      <c r="V91" s="227"/>
      <c r="W91" s="211">
        <v>2</v>
      </c>
      <c r="X91" s="227"/>
      <c r="Y91" s="211">
        <v>2</v>
      </c>
      <c r="Z91" s="211" t="s">
        <v>1199</v>
      </c>
      <c r="AA91" s="227" t="s">
        <v>1458</v>
      </c>
      <c r="AB91" s="211">
        <v>2</v>
      </c>
      <c r="AC91" s="211" t="s">
        <v>1200</v>
      </c>
      <c r="AD91" s="227" t="s">
        <v>1459</v>
      </c>
      <c r="AE91" s="211">
        <v>2</v>
      </c>
      <c r="AF91" s="211" t="s">
        <v>1199</v>
      </c>
      <c r="AG91" s="227" t="s">
        <v>1477</v>
      </c>
      <c r="AH91" s="211">
        <v>1</v>
      </c>
      <c r="AI91" s="211" t="s">
        <v>1200</v>
      </c>
      <c r="AJ91" s="227" t="s">
        <v>1367</v>
      </c>
      <c r="AK91" s="211">
        <v>2</v>
      </c>
      <c r="AL91" s="211" t="s">
        <v>1200</v>
      </c>
      <c r="AM91" s="349" t="s">
        <v>1666</v>
      </c>
      <c r="AN91" s="211">
        <v>0</v>
      </c>
      <c r="AO91" s="211" t="s">
        <v>1199</v>
      </c>
      <c r="AP91" s="227"/>
      <c r="AQ91" s="211">
        <v>2</v>
      </c>
      <c r="AR91" s="211" t="s">
        <v>1199</v>
      </c>
      <c r="AS91" s="227" t="s">
        <v>1461</v>
      </c>
      <c r="AT91" s="211">
        <v>0</v>
      </c>
      <c r="AU91" s="211" t="s">
        <v>1200</v>
      </c>
      <c r="AV91" s="227"/>
      <c r="AW91" s="211">
        <v>0</v>
      </c>
      <c r="AX91" s="211" t="s">
        <v>1200</v>
      </c>
      <c r="AY91" s="227"/>
      <c r="AZ91" s="211">
        <v>2</v>
      </c>
      <c r="BA91" s="211" t="s">
        <v>1199</v>
      </c>
      <c r="BB91" s="227" t="s">
        <v>1474</v>
      </c>
      <c r="BC91" s="211">
        <v>2</v>
      </c>
      <c r="BD91" s="211" t="s">
        <v>1200</v>
      </c>
      <c r="BE91" s="227" t="s">
        <v>1336</v>
      </c>
      <c r="BF91" s="212"/>
      <c r="BG91" s="269"/>
      <c r="BI91" s="214">
        <f t="shared" ref="BI91:BI102" si="9">S91+U91+W91+Y91+AB91+AE91+AH91+AK91+AN91+AQ91+AT91+AW91+AZ91+BC91</f>
        <v>21</v>
      </c>
      <c r="BJ91" s="236" t="s">
        <v>1205</v>
      </c>
    </row>
    <row r="92" spans="1:62" s="162" customFormat="1" ht="93" customHeight="1" x14ac:dyDescent="0.3">
      <c r="A92" s="332" t="s">
        <v>294</v>
      </c>
      <c r="B92" s="331" t="s">
        <v>47</v>
      </c>
      <c r="C92" s="152" t="s">
        <v>265</v>
      </c>
      <c r="D92" s="164">
        <v>90</v>
      </c>
      <c r="E92" s="185"/>
      <c r="F92" s="185"/>
      <c r="G92" s="161" t="s">
        <v>964</v>
      </c>
      <c r="H92" s="161" t="s">
        <v>328</v>
      </c>
      <c r="I92" s="115" t="s">
        <v>891</v>
      </c>
      <c r="J92" s="115" t="s">
        <v>892</v>
      </c>
      <c r="K92" s="145" t="s">
        <v>965</v>
      </c>
      <c r="L92" s="145" t="s">
        <v>409</v>
      </c>
      <c r="M92" s="145" t="s">
        <v>966</v>
      </c>
      <c r="N92" s="145" t="s">
        <v>370</v>
      </c>
      <c r="O92" s="145"/>
      <c r="P92" s="145" t="s">
        <v>893</v>
      </c>
      <c r="Q92" s="145" t="s">
        <v>894</v>
      </c>
      <c r="R92" s="146"/>
      <c r="S92" s="211">
        <v>2</v>
      </c>
      <c r="T92" s="227"/>
      <c r="U92" s="211">
        <v>2</v>
      </c>
      <c r="V92" s="227"/>
      <c r="W92" s="211">
        <v>2</v>
      </c>
      <c r="X92" s="227"/>
      <c r="Y92" s="211">
        <v>1</v>
      </c>
      <c r="Z92" s="211" t="s">
        <v>1199</v>
      </c>
      <c r="AA92" s="227" t="s">
        <v>1479</v>
      </c>
      <c r="AB92" s="211">
        <v>2</v>
      </c>
      <c r="AC92" s="211" t="s">
        <v>1200</v>
      </c>
      <c r="AD92" s="227" t="s">
        <v>1480</v>
      </c>
      <c r="AE92" s="211">
        <v>0</v>
      </c>
      <c r="AF92" s="211" t="s">
        <v>1199</v>
      </c>
      <c r="AG92" s="227"/>
      <c r="AH92" s="211">
        <v>0</v>
      </c>
      <c r="AI92" s="211" t="s">
        <v>1199</v>
      </c>
      <c r="AJ92" s="227"/>
      <c r="AK92" s="211">
        <v>0</v>
      </c>
      <c r="AL92" s="211" t="s">
        <v>1199</v>
      </c>
      <c r="AM92" s="227"/>
      <c r="AN92" s="211">
        <v>0</v>
      </c>
      <c r="AO92" s="211" t="s">
        <v>1199</v>
      </c>
      <c r="AP92" s="227"/>
      <c r="AQ92" s="211">
        <v>2</v>
      </c>
      <c r="AR92" s="211" t="s">
        <v>1200</v>
      </c>
      <c r="AS92" s="227"/>
      <c r="AT92" s="211">
        <v>2</v>
      </c>
      <c r="AU92" s="211" t="s">
        <v>1200</v>
      </c>
      <c r="AV92" s="227"/>
      <c r="AW92" s="211">
        <v>2</v>
      </c>
      <c r="AX92" s="211" t="s">
        <v>1200</v>
      </c>
      <c r="AY92" s="227"/>
      <c r="AZ92" s="211">
        <v>2</v>
      </c>
      <c r="BA92" s="211" t="s">
        <v>1199</v>
      </c>
      <c r="BB92" s="227" t="s">
        <v>1474</v>
      </c>
      <c r="BC92" s="211">
        <v>1</v>
      </c>
      <c r="BD92" s="211" t="s">
        <v>1200</v>
      </c>
      <c r="BE92" s="227"/>
      <c r="BF92" s="212"/>
      <c r="BG92" s="269"/>
      <c r="BI92" s="214">
        <f t="shared" si="9"/>
        <v>18</v>
      </c>
      <c r="BJ92" s="209" t="s">
        <v>1475</v>
      </c>
    </row>
    <row r="93" spans="1:62" ht="105" customHeight="1" x14ac:dyDescent="0.3">
      <c r="A93" s="332" t="s">
        <v>294</v>
      </c>
      <c r="B93" s="331" t="s">
        <v>47</v>
      </c>
      <c r="C93" s="86" t="s">
        <v>49</v>
      </c>
      <c r="D93" s="164">
        <v>91</v>
      </c>
      <c r="E93" s="185"/>
      <c r="F93" s="185"/>
      <c r="G93" s="92" t="s">
        <v>896</v>
      </c>
      <c r="H93" s="92" t="s">
        <v>546</v>
      </c>
      <c r="I93" s="115" t="s">
        <v>897</v>
      </c>
      <c r="J93" s="115"/>
      <c r="K93" s="87"/>
      <c r="L93" s="87"/>
      <c r="M93" s="87"/>
      <c r="N93" s="87"/>
      <c r="O93" s="87"/>
      <c r="P93" s="87"/>
      <c r="Q93" s="87"/>
      <c r="R93" s="93"/>
      <c r="S93" s="211">
        <v>2</v>
      </c>
      <c r="T93" s="227" t="s">
        <v>1481</v>
      </c>
      <c r="U93" s="211">
        <v>0</v>
      </c>
      <c r="V93" s="227" t="s">
        <v>944</v>
      </c>
      <c r="W93" s="211">
        <v>0</v>
      </c>
      <c r="X93" s="227" t="s">
        <v>944</v>
      </c>
      <c r="Y93" s="211">
        <v>2</v>
      </c>
      <c r="Z93" s="211" t="s">
        <v>1199</v>
      </c>
      <c r="AA93" s="227" t="s">
        <v>1482</v>
      </c>
      <c r="AB93" s="211">
        <v>2</v>
      </c>
      <c r="AC93" s="211" t="s">
        <v>1199</v>
      </c>
      <c r="AD93" s="227" t="s">
        <v>1483</v>
      </c>
      <c r="AE93" s="211">
        <v>2</v>
      </c>
      <c r="AF93" s="211" t="s">
        <v>1199</v>
      </c>
      <c r="AG93" s="227" t="s">
        <v>1484</v>
      </c>
      <c r="AH93" s="211">
        <v>1</v>
      </c>
      <c r="AI93" s="211" t="s">
        <v>1200</v>
      </c>
      <c r="AJ93" s="227" t="s">
        <v>1485</v>
      </c>
      <c r="AK93" s="211">
        <v>2</v>
      </c>
      <c r="AL93" s="211" t="s">
        <v>1200</v>
      </c>
      <c r="AM93" s="227" t="s">
        <v>1486</v>
      </c>
      <c r="AN93" s="211">
        <v>2</v>
      </c>
      <c r="AO93" s="211" t="s">
        <v>1200</v>
      </c>
      <c r="AP93" s="227" t="s">
        <v>1487</v>
      </c>
      <c r="AQ93" s="211">
        <v>1</v>
      </c>
      <c r="AR93" s="211" t="s">
        <v>1200</v>
      </c>
      <c r="AS93" s="227"/>
      <c r="AT93" s="211">
        <v>-1</v>
      </c>
      <c r="AU93" s="211" t="s">
        <v>1200</v>
      </c>
      <c r="AV93" s="227" t="s">
        <v>1488</v>
      </c>
      <c r="AW93" s="211">
        <v>0</v>
      </c>
      <c r="AX93" s="211" t="s">
        <v>1200</v>
      </c>
      <c r="AY93" s="227"/>
      <c r="AZ93" s="211">
        <v>2</v>
      </c>
      <c r="BA93" s="211" t="s">
        <v>1199</v>
      </c>
      <c r="BB93" s="227" t="s">
        <v>1489</v>
      </c>
      <c r="BC93" s="211">
        <v>2</v>
      </c>
      <c r="BD93" s="211" t="s">
        <v>1200</v>
      </c>
      <c r="BE93" s="227" t="s">
        <v>1336</v>
      </c>
      <c r="BF93" s="212"/>
      <c r="BG93" s="269"/>
      <c r="BI93" s="214">
        <f t="shared" si="9"/>
        <v>17</v>
      </c>
      <c r="BJ93" s="236" t="s">
        <v>1475</v>
      </c>
    </row>
    <row r="94" spans="1:62" ht="81" customHeight="1" x14ac:dyDescent="0.3">
      <c r="A94" s="98" t="s">
        <v>294</v>
      </c>
      <c r="B94" s="82" t="s">
        <v>47</v>
      </c>
      <c r="C94" s="351" t="s">
        <v>1667</v>
      </c>
      <c r="D94" s="164">
        <v>92</v>
      </c>
      <c r="E94" s="185" t="s">
        <v>950</v>
      </c>
      <c r="F94" s="185"/>
      <c r="G94" s="161" t="s">
        <v>901</v>
      </c>
      <c r="H94" s="161" t="s">
        <v>902</v>
      </c>
      <c r="I94" s="115" t="s">
        <v>903</v>
      </c>
      <c r="J94" s="120" t="s">
        <v>904</v>
      </c>
      <c r="K94" s="145" t="s">
        <v>742</v>
      </c>
      <c r="L94" s="145" t="s">
        <v>905</v>
      </c>
      <c r="M94" s="145" t="s">
        <v>906</v>
      </c>
      <c r="N94" s="115" t="s">
        <v>907</v>
      </c>
      <c r="O94" s="145" t="s">
        <v>908</v>
      </c>
      <c r="P94" s="145" t="s">
        <v>909</v>
      </c>
      <c r="Q94" s="145" t="s">
        <v>910</v>
      </c>
      <c r="R94" s="146" t="s">
        <v>911</v>
      </c>
      <c r="S94" s="211">
        <v>2</v>
      </c>
      <c r="T94" s="227" t="s">
        <v>1445</v>
      </c>
      <c r="U94" s="211">
        <v>2</v>
      </c>
      <c r="V94" s="227"/>
      <c r="W94" s="211">
        <v>1</v>
      </c>
      <c r="X94" s="227"/>
      <c r="Y94" s="211">
        <v>1</v>
      </c>
      <c r="Z94" s="211" t="s">
        <v>1199</v>
      </c>
      <c r="AA94" s="227"/>
      <c r="AB94" s="211">
        <v>1</v>
      </c>
      <c r="AC94" s="211" t="s">
        <v>1199</v>
      </c>
      <c r="AD94" s="227"/>
      <c r="AE94" s="211">
        <v>0</v>
      </c>
      <c r="AF94" s="211" t="s">
        <v>1199</v>
      </c>
      <c r="AG94" s="227"/>
      <c r="AH94" s="211">
        <v>0</v>
      </c>
      <c r="AI94" s="211" t="s">
        <v>1199</v>
      </c>
      <c r="AJ94" s="227"/>
      <c r="AK94" s="211">
        <v>0</v>
      </c>
      <c r="AL94" s="211" t="s">
        <v>1199</v>
      </c>
      <c r="AM94" s="227"/>
      <c r="AN94" s="211">
        <v>0</v>
      </c>
      <c r="AO94" s="211" t="s">
        <v>1199</v>
      </c>
      <c r="AP94" s="227"/>
      <c r="AQ94" s="211">
        <v>2</v>
      </c>
      <c r="AR94" s="211" t="s">
        <v>1200</v>
      </c>
      <c r="AS94" s="227"/>
      <c r="AT94" s="211">
        <v>0</v>
      </c>
      <c r="AU94" s="211" t="s">
        <v>1200</v>
      </c>
      <c r="AV94" s="227"/>
      <c r="AW94" s="211">
        <v>0</v>
      </c>
      <c r="AX94" s="211" t="s">
        <v>1200</v>
      </c>
      <c r="AY94" s="227"/>
      <c r="AZ94" s="211">
        <v>1</v>
      </c>
      <c r="BA94" s="211" t="s">
        <v>1199</v>
      </c>
      <c r="BB94" s="227"/>
      <c r="BC94" s="211">
        <v>2</v>
      </c>
      <c r="BD94" s="211" t="s">
        <v>1200</v>
      </c>
      <c r="BE94" s="227" t="s">
        <v>1336</v>
      </c>
      <c r="BF94" s="212"/>
      <c r="BG94" s="269"/>
      <c r="BI94" s="214">
        <f t="shared" si="9"/>
        <v>12</v>
      </c>
      <c r="BJ94" s="239" t="s">
        <v>1494</v>
      </c>
    </row>
    <row r="95" spans="1:62" s="162" customFormat="1" ht="90" customHeight="1" x14ac:dyDescent="0.3">
      <c r="A95" s="154" t="s">
        <v>294</v>
      </c>
      <c r="B95" s="151" t="s">
        <v>47</v>
      </c>
      <c r="C95" s="152" t="s">
        <v>119</v>
      </c>
      <c r="D95" s="164">
        <v>93</v>
      </c>
      <c r="E95" s="193"/>
      <c r="F95" s="187"/>
      <c r="G95" s="161" t="s">
        <v>992</v>
      </c>
      <c r="H95" s="161" t="s">
        <v>503</v>
      </c>
      <c r="I95" s="115" t="s">
        <v>993</v>
      </c>
      <c r="J95" s="120" t="s">
        <v>995</v>
      </c>
      <c r="K95" s="145" t="s">
        <v>912</v>
      </c>
      <c r="L95" s="145"/>
      <c r="M95" s="145" t="s">
        <v>994</v>
      </c>
      <c r="N95" s="145" t="s">
        <v>914</v>
      </c>
      <c r="O95" s="145" t="s">
        <v>915</v>
      </c>
      <c r="P95" s="145" t="s">
        <v>916</v>
      </c>
      <c r="Q95" s="145" t="s">
        <v>917</v>
      </c>
      <c r="R95" s="146" t="s">
        <v>996</v>
      </c>
      <c r="S95" s="211">
        <v>2</v>
      </c>
      <c r="T95" s="227"/>
      <c r="U95" s="211">
        <v>2</v>
      </c>
      <c r="V95" s="227"/>
      <c r="W95" s="211">
        <v>1</v>
      </c>
      <c r="X95" s="227"/>
      <c r="Y95" s="211">
        <v>1</v>
      </c>
      <c r="Z95" s="211" t="s">
        <v>1199</v>
      </c>
      <c r="AA95" s="227" t="s">
        <v>1490</v>
      </c>
      <c r="AB95" s="211">
        <v>1</v>
      </c>
      <c r="AC95" s="211" t="s">
        <v>1199</v>
      </c>
      <c r="AD95" s="227" t="s">
        <v>1491</v>
      </c>
      <c r="AE95" s="211">
        <v>0</v>
      </c>
      <c r="AF95" s="211" t="s">
        <v>1199</v>
      </c>
      <c r="AG95" s="227"/>
      <c r="AH95" s="211">
        <v>0</v>
      </c>
      <c r="AI95" s="211" t="s">
        <v>1199</v>
      </c>
      <c r="AJ95" s="227"/>
      <c r="AK95" s="211">
        <v>0</v>
      </c>
      <c r="AL95" s="211" t="s">
        <v>1199</v>
      </c>
      <c r="AM95" s="227"/>
      <c r="AN95" s="211">
        <v>0</v>
      </c>
      <c r="AO95" s="211" t="s">
        <v>1199</v>
      </c>
      <c r="AP95" s="227"/>
      <c r="AQ95" s="211">
        <v>1</v>
      </c>
      <c r="AR95" s="211" t="s">
        <v>1199</v>
      </c>
      <c r="AS95" s="227" t="s">
        <v>1497</v>
      </c>
      <c r="AT95" s="211">
        <v>1</v>
      </c>
      <c r="AU95" s="211" t="s">
        <v>1199</v>
      </c>
      <c r="AV95" s="227" t="s">
        <v>1498</v>
      </c>
      <c r="AW95" s="211">
        <v>0</v>
      </c>
      <c r="AX95" s="211" t="s">
        <v>1199</v>
      </c>
      <c r="AY95" s="227"/>
      <c r="AZ95" s="211">
        <v>2</v>
      </c>
      <c r="BA95" s="211" t="s">
        <v>1200</v>
      </c>
      <c r="BB95" s="227" t="s">
        <v>1492</v>
      </c>
      <c r="BC95" s="211">
        <v>2</v>
      </c>
      <c r="BD95" s="211" t="s">
        <v>1200</v>
      </c>
      <c r="BE95" s="227" t="s">
        <v>1493</v>
      </c>
      <c r="BF95" s="212"/>
      <c r="BG95" s="269"/>
      <c r="BI95" s="214">
        <f t="shared" si="9"/>
        <v>13</v>
      </c>
      <c r="BJ95" s="5" t="s">
        <v>1495</v>
      </c>
    </row>
    <row r="96" spans="1:62" ht="89.25" customHeight="1" x14ac:dyDescent="0.3">
      <c r="A96" s="98" t="s">
        <v>294</v>
      </c>
      <c r="B96" s="82" t="s">
        <v>47</v>
      </c>
      <c r="C96" s="86" t="s">
        <v>119</v>
      </c>
      <c r="D96" s="164">
        <v>94</v>
      </c>
      <c r="E96" s="193"/>
      <c r="F96" s="187"/>
      <c r="G96" s="157" t="s">
        <v>980</v>
      </c>
      <c r="H96" s="161" t="s">
        <v>328</v>
      </c>
      <c r="I96" s="144" t="s">
        <v>985</v>
      </c>
      <c r="J96" s="144" t="s">
        <v>981</v>
      </c>
      <c r="K96" s="158" t="s">
        <v>986</v>
      </c>
      <c r="L96" s="144" t="s">
        <v>987</v>
      </c>
      <c r="M96" s="158" t="s">
        <v>440</v>
      </c>
      <c r="N96" s="158" t="s">
        <v>415</v>
      </c>
      <c r="O96" s="158" t="s">
        <v>441</v>
      </c>
      <c r="P96" s="87" t="s">
        <v>988</v>
      </c>
      <c r="Q96" s="158"/>
      <c r="R96" s="159"/>
      <c r="S96" s="211">
        <v>2</v>
      </c>
      <c r="T96" s="227"/>
      <c r="U96" s="211">
        <v>2</v>
      </c>
      <c r="V96" s="227"/>
      <c r="W96" s="211">
        <v>1</v>
      </c>
      <c r="X96" s="227"/>
      <c r="Y96" s="211">
        <v>1</v>
      </c>
      <c r="Z96" s="211" t="s">
        <v>1199</v>
      </c>
      <c r="AA96" s="227" t="s">
        <v>1490</v>
      </c>
      <c r="AB96" s="211">
        <v>1</v>
      </c>
      <c r="AC96" s="211" t="s">
        <v>1199</v>
      </c>
      <c r="AD96" s="227" t="s">
        <v>1491</v>
      </c>
      <c r="AE96" s="211">
        <v>0</v>
      </c>
      <c r="AF96" s="211" t="s">
        <v>1199</v>
      </c>
      <c r="AG96" s="227"/>
      <c r="AH96" s="211">
        <v>0</v>
      </c>
      <c r="AI96" s="211" t="s">
        <v>1199</v>
      </c>
      <c r="AJ96" s="227"/>
      <c r="AK96" s="211">
        <v>0</v>
      </c>
      <c r="AL96" s="211" t="s">
        <v>1199</v>
      </c>
      <c r="AM96" s="227"/>
      <c r="AN96" s="211">
        <v>0</v>
      </c>
      <c r="AO96" s="211" t="s">
        <v>1199</v>
      </c>
      <c r="AP96" s="227"/>
      <c r="AQ96" s="211">
        <v>1</v>
      </c>
      <c r="AR96" s="211" t="s">
        <v>1199</v>
      </c>
      <c r="AS96" s="227" t="s">
        <v>1497</v>
      </c>
      <c r="AT96" s="211">
        <v>0</v>
      </c>
      <c r="AU96" s="211" t="s">
        <v>1199</v>
      </c>
      <c r="AV96" s="227" t="s">
        <v>1498</v>
      </c>
      <c r="AW96" s="211">
        <v>0</v>
      </c>
      <c r="AX96" s="211" t="s">
        <v>1199</v>
      </c>
      <c r="AY96" s="227"/>
      <c r="AZ96" s="211">
        <v>2</v>
      </c>
      <c r="BA96" s="211" t="s">
        <v>1200</v>
      </c>
      <c r="BB96" s="227" t="s">
        <v>1492</v>
      </c>
      <c r="BC96" s="211">
        <v>2</v>
      </c>
      <c r="BD96" s="211" t="s">
        <v>1200</v>
      </c>
      <c r="BE96" s="227" t="s">
        <v>1493</v>
      </c>
      <c r="BF96" s="212"/>
      <c r="BG96" s="269"/>
      <c r="BH96" s="162"/>
      <c r="BI96" s="214">
        <f t="shared" si="9"/>
        <v>12</v>
      </c>
      <c r="BJ96" s="5" t="s">
        <v>1495</v>
      </c>
    </row>
    <row r="97" spans="1:63" s="162" customFormat="1" ht="94.5" customHeight="1" x14ac:dyDescent="0.3">
      <c r="A97" s="154" t="s">
        <v>294</v>
      </c>
      <c r="B97" s="151" t="s">
        <v>268</v>
      </c>
      <c r="C97" s="351" t="s">
        <v>138</v>
      </c>
      <c r="D97" s="164">
        <v>95</v>
      </c>
      <c r="E97" s="185"/>
      <c r="F97" s="185"/>
      <c r="G97" s="143" t="s">
        <v>918</v>
      </c>
      <c r="H97" s="161" t="s">
        <v>493</v>
      </c>
      <c r="I97" s="115" t="s">
        <v>919</v>
      </c>
      <c r="J97" s="115" t="s">
        <v>920</v>
      </c>
      <c r="K97" s="145" t="s">
        <v>742</v>
      </c>
      <c r="L97" s="145"/>
      <c r="M97" s="145" t="s">
        <v>921</v>
      </c>
      <c r="N97" s="145">
        <v>2022</v>
      </c>
      <c r="O97" s="145"/>
      <c r="P97" s="171">
        <v>10000</v>
      </c>
      <c r="Q97" s="145" t="s">
        <v>922</v>
      </c>
      <c r="R97" s="146"/>
      <c r="S97" s="211">
        <v>2</v>
      </c>
      <c r="T97" s="227"/>
      <c r="U97" s="211">
        <v>1</v>
      </c>
      <c r="V97" s="227" t="s">
        <v>1496</v>
      </c>
      <c r="W97" s="211">
        <v>2</v>
      </c>
      <c r="X97" s="227"/>
      <c r="Y97" s="211">
        <v>1</v>
      </c>
      <c r="Z97" s="211" t="s">
        <v>1199</v>
      </c>
      <c r="AA97" s="227" t="s">
        <v>1490</v>
      </c>
      <c r="AB97" s="211">
        <v>1</v>
      </c>
      <c r="AC97" s="211" t="s">
        <v>1199</v>
      </c>
      <c r="AD97" s="227" t="s">
        <v>1491</v>
      </c>
      <c r="AE97" s="211">
        <v>0</v>
      </c>
      <c r="AF97" s="211" t="s">
        <v>1199</v>
      </c>
      <c r="AG97" s="227"/>
      <c r="AH97" s="211">
        <v>0</v>
      </c>
      <c r="AI97" s="211" t="s">
        <v>1199</v>
      </c>
      <c r="AJ97" s="227"/>
      <c r="AK97" s="211">
        <v>0</v>
      </c>
      <c r="AL97" s="211" t="s">
        <v>1199</v>
      </c>
      <c r="AM97" s="227"/>
      <c r="AN97" s="211">
        <v>0</v>
      </c>
      <c r="AO97" s="211" t="s">
        <v>1199</v>
      </c>
      <c r="AP97" s="227"/>
      <c r="AQ97" s="211">
        <v>1</v>
      </c>
      <c r="AR97" s="211" t="s">
        <v>1199</v>
      </c>
      <c r="AS97" s="227" t="s">
        <v>1497</v>
      </c>
      <c r="AT97" s="211">
        <v>0</v>
      </c>
      <c r="AU97" s="211" t="s">
        <v>1199</v>
      </c>
      <c r="AV97" s="227" t="s">
        <v>1498</v>
      </c>
      <c r="AW97" s="211">
        <v>0</v>
      </c>
      <c r="AX97" s="211" t="s">
        <v>1199</v>
      </c>
      <c r="AY97" s="227"/>
      <c r="AZ97" s="211">
        <v>2</v>
      </c>
      <c r="BA97" s="211" t="s">
        <v>1200</v>
      </c>
      <c r="BB97" s="227" t="s">
        <v>1492</v>
      </c>
      <c r="BC97" s="211">
        <v>2</v>
      </c>
      <c r="BD97" s="211" t="s">
        <v>1200</v>
      </c>
      <c r="BE97" s="227" t="s">
        <v>1493</v>
      </c>
      <c r="BF97" s="212"/>
      <c r="BG97" s="269"/>
      <c r="BI97" s="214">
        <f t="shared" si="9"/>
        <v>12</v>
      </c>
      <c r="BJ97" s="5" t="s">
        <v>1495</v>
      </c>
    </row>
    <row r="98" spans="1:63" s="162" customFormat="1" ht="90" customHeight="1" x14ac:dyDescent="0.3">
      <c r="A98" s="154" t="s">
        <v>294</v>
      </c>
      <c r="B98" s="151" t="s">
        <v>268</v>
      </c>
      <c r="C98" s="351" t="s">
        <v>954</v>
      </c>
      <c r="D98" s="164">
        <v>96</v>
      </c>
      <c r="E98" s="193"/>
      <c r="F98" s="187"/>
      <c r="G98" s="161" t="s">
        <v>975</v>
      </c>
      <c r="H98" s="161" t="s">
        <v>503</v>
      </c>
      <c r="I98" s="115" t="s">
        <v>976</v>
      </c>
      <c r="J98" s="115" t="s">
        <v>977</v>
      </c>
      <c r="K98" s="145" t="s">
        <v>864</v>
      </c>
      <c r="L98" s="145" t="s">
        <v>923</v>
      </c>
      <c r="M98" s="145" t="s">
        <v>978</v>
      </c>
      <c r="N98" s="145" t="s">
        <v>452</v>
      </c>
      <c r="O98" s="145" t="s">
        <v>925</v>
      </c>
      <c r="P98" s="177" t="s">
        <v>979</v>
      </c>
      <c r="Q98" s="145" t="s">
        <v>924</v>
      </c>
      <c r="R98" s="178" t="s">
        <v>926</v>
      </c>
      <c r="S98" s="211">
        <v>2</v>
      </c>
      <c r="T98" s="227"/>
      <c r="U98" s="211">
        <v>2</v>
      </c>
      <c r="V98" s="227"/>
      <c r="W98" s="211">
        <v>2</v>
      </c>
      <c r="X98" s="227"/>
      <c r="Y98" s="211">
        <v>1</v>
      </c>
      <c r="Z98" s="211" t="s">
        <v>1199</v>
      </c>
      <c r="AA98" s="227" t="s">
        <v>1490</v>
      </c>
      <c r="AB98" s="211">
        <v>1</v>
      </c>
      <c r="AC98" s="211" t="s">
        <v>1199</v>
      </c>
      <c r="AD98" s="227" t="s">
        <v>1491</v>
      </c>
      <c r="AE98" s="211">
        <v>0</v>
      </c>
      <c r="AF98" s="211" t="s">
        <v>1199</v>
      </c>
      <c r="AG98" s="227"/>
      <c r="AH98" s="211">
        <v>0</v>
      </c>
      <c r="AI98" s="211" t="s">
        <v>1199</v>
      </c>
      <c r="AJ98" s="227"/>
      <c r="AK98" s="211">
        <v>0</v>
      </c>
      <c r="AL98" s="211" t="s">
        <v>1199</v>
      </c>
      <c r="AM98" s="227"/>
      <c r="AN98" s="211">
        <v>0</v>
      </c>
      <c r="AO98" s="211" t="s">
        <v>1199</v>
      </c>
      <c r="AP98" s="227"/>
      <c r="AQ98" s="211">
        <v>1</v>
      </c>
      <c r="AR98" s="211" t="s">
        <v>1199</v>
      </c>
      <c r="AS98" s="227" t="s">
        <v>1497</v>
      </c>
      <c r="AT98" s="211">
        <v>0</v>
      </c>
      <c r="AU98" s="211" t="s">
        <v>1199</v>
      </c>
      <c r="AV98" s="227" t="s">
        <v>1498</v>
      </c>
      <c r="AW98" s="211">
        <v>0</v>
      </c>
      <c r="AX98" s="211" t="s">
        <v>1199</v>
      </c>
      <c r="AY98" s="227"/>
      <c r="AZ98" s="211">
        <v>2</v>
      </c>
      <c r="BA98" s="211" t="s">
        <v>1200</v>
      </c>
      <c r="BB98" s="227" t="s">
        <v>1492</v>
      </c>
      <c r="BC98" s="211">
        <v>2</v>
      </c>
      <c r="BD98" s="211" t="s">
        <v>1200</v>
      </c>
      <c r="BE98" s="227" t="s">
        <v>1493</v>
      </c>
      <c r="BF98" s="212"/>
      <c r="BG98" s="269"/>
      <c r="BI98" s="214">
        <f t="shared" si="9"/>
        <v>13</v>
      </c>
      <c r="BJ98" s="239" t="s">
        <v>1205</v>
      </c>
    </row>
    <row r="99" spans="1:63" ht="76.5" customHeight="1" x14ac:dyDescent="0.3">
      <c r="A99" s="98" t="s">
        <v>294</v>
      </c>
      <c r="B99" s="82" t="s">
        <v>268</v>
      </c>
      <c r="C99" s="86" t="s">
        <v>112</v>
      </c>
      <c r="D99" s="164">
        <v>97</v>
      </c>
      <c r="E99" s="185"/>
      <c r="F99" s="185"/>
      <c r="G99" s="161" t="s">
        <v>927</v>
      </c>
      <c r="H99" s="161" t="s">
        <v>503</v>
      </c>
      <c r="I99" s="115" t="s">
        <v>928</v>
      </c>
      <c r="J99" s="120" t="s">
        <v>1499</v>
      </c>
      <c r="K99" s="145" t="s">
        <v>864</v>
      </c>
      <c r="L99" s="145"/>
      <c r="M99" s="145" t="s">
        <v>913</v>
      </c>
      <c r="N99" s="145" t="s">
        <v>452</v>
      </c>
      <c r="O99" s="145"/>
      <c r="P99" s="145" t="s">
        <v>929</v>
      </c>
      <c r="Q99" s="145" t="s">
        <v>930</v>
      </c>
      <c r="R99" s="146"/>
      <c r="S99" s="211">
        <v>2</v>
      </c>
      <c r="T99" s="227"/>
      <c r="U99" s="211">
        <v>2</v>
      </c>
      <c r="V99" s="227" t="s">
        <v>1505</v>
      </c>
      <c r="W99" s="211">
        <v>2</v>
      </c>
      <c r="X99" s="227" t="s">
        <v>1279</v>
      </c>
      <c r="Y99" s="211">
        <v>2</v>
      </c>
      <c r="Z99" s="211" t="s">
        <v>1200</v>
      </c>
      <c r="AA99" s="227" t="s">
        <v>1500</v>
      </c>
      <c r="AB99" s="211">
        <v>2</v>
      </c>
      <c r="AC99" s="211" t="s">
        <v>1200</v>
      </c>
      <c r="AD99" s="227" t="s">
        <v>1501</v>
      </c>
      <c r="AE99" s="211">
        <v>0</v>
      </c>
      <c r="AF99" s="211" t="s">
        <v>1199</v>
      </c>
      <c r="AG99" s="227"/>
      <c r="AH99" s="211">
        <v>0</v>
      </c>
      <c r="AI99" s="211" t="s">
        <v>1199</v>
      </c>
      <c r="AJ99" s="227"/>
      <c r="AK99" s="211">
        <v>2</v>
      </c>
      <c r="AL99" s="211" t="s">
        <v>1199</v>
      </c>
      <c r="AM99" s="227" t="s">
        <v>1509</v>
      </c>
      <c r="AN99" s="211">
        <v>0</v>
      </c>
      <c r="AO99" s="211" t="s">
        <v>1199</v>
      </c>
      <c r="AP99" s="227"/>
      <c r="AQ99" s="211">
        <v>0</v>
      </c>
      <c r="AR99" s="211" t="s">
        <v>1199</v>
      </c>
      <c r="AS99" s="227"/>
      <c r="AT99" s="211">
        <v>0</v>
      </c>
      <c r="AU99" s="211" t="s">
        <v>1199</v>
      </c>
      <c r="AV99" s="227"/>
      <c r="AW99" s="211">
        <v>0</v>
      </c>
      <c r="AX99" s="211" t="s">
        <v>1199</v>
      </c>
      <c r="AY99" s="227"/>
      <c r="AZ99" s="211">
        <v>2</v>
      </c>
      <c r="BA99" s="211" t="s">
        <v>1200</v>
      </c>
      <c r="BB99" s="227" t="s">
        <v>1502</v>
      </c>
      <c r="BC99" s="211">
        <v>2</v>
      </c>
      <c r="BD99" s="211" t="s">
        <v>1200</v>
      </c>
      <c r="BE99" s="227" t="s">
        <v>1503</v>
      </c>
      <c r="BF99" s="212"/>
      <c r="BG99" s="269"/>
      <c r="BI99" s="214">
        <f t="shared" si="9"/>
        <v>16</v>
      </c>
      <c r="BJ99" s="239" t="s">
        <v>1504</v>
      </c>
      <c r="BK99" s="162"/>
    </row>
    <row r="100" spans="1:63" ht="108.75" customHeight="1" x14ac:dyDescent="0.3">
      <c r="A100" s="98" t="s">
        <v>294</v>
      </c>
      <c r="B100" s="82" t="s">
        <v>268</v>
      </c>
      <c r="C100" s="86" t="s">
        <v>112</v>
      </c>
      <c r="D100" s="164">
        <v>98</v>
      </c>
      <c r="E100" s="193"/>
      <c r="F100" s="187"/>
      <c r="G100" s="143" t="s">
        <v>970</v>
      </c>
      <c r="H100" s="161" t="s">
        <v>419</v>
      </c>
      <c r="I100" s="144" t="s">
        <v>442</v>
      </c>
      <c r="J100" s="144" t="s">
        <v>971</v>
      </c>
      <c r="K100" s="144" t="s">
        <v>972</v>
      </c>
      <c r="L100" s="144" t="s">
        <v>974</v>
      </c>
      <c r="M100" s="144" t="s">
        <v>423</v>
      </c>
      <c r="N100" s="144" t="s">
        <v>415</v>
      </c>
      <c r="O100" s="144" t="s">
        <v>443</v>
      </c>
      <c r="P100" s="144"/>
      <c r="Q100" s="144" t="s">
        <v>973</v>
      </c>
      <c r="R100" s="160"/>
      <c r="S100" s="211">
        <v>2</v>
      </c>
      <c r="T100" s="227"/>
      <c r="U100" s="211">
        <v>2</v>
      </c>
      <c r="V100" s="227"/>
      <c r="W100" s="211">
        <v>1</v>
      </c>
      <c r="X100" s="227" t="s">
        <v>1506</v>
      </c>
      <c r="Y100" s="211">
        <v>2</v>
      </c>
      <c r="Z100" s="211" t="s">
        <v>1200</v>
      </c>
      <c r="AA100" s="227" t="s">
        <v>1508</v>
      </c>
      <c r="AB100" s="211">
        <v>2</v>
      </c>
      <c r="AC100" s="211" t="s">
        <v>1200</v>
      </c>
      <c r="AD100" s="227" t="s">
        <v>1507</v>
      </c>
      <c r="AE100" s="211">
        <v>0</v>
      </c>
      <c r="AF100" s="211" t="s">
        <v>1199</v>
      </c>
      <c r="AG100" s="227"/>
      <c r="AH100" s="211">
        <v>0</v>
      </c>
      <c r="AI100" s="211" t="s">
        <v>1199</v>
      </c>
      <c r="AJ100" s="227"/>
      <c r="AK100" s="211">
        <v>2</v>
      </c>
      <c r="AL100" s="211" t="s">
        <v>1199</v>
      </c>
      <c r="AM100" s="227" t="s">
        <v>1509</v>
      </c>
      <c r="AN100" s="211">
        <v>0</v>
      </c>
      <c r="AO100" s="211" t="s">
        <v>1199</v>
      </c>
      <c r="AP100" s="227"/>
      <c r="AQ100" s="211">
        <v>0</v>
      </c>
      <c r="AR100" s="211" t="s">
        <v>1199</v>
      </c>
      <c r="AS100" s="227"/>
      <c r="AT100" s="211">
        <v>0</v>
      </c>
      <c r="AU100" s="211" t="s">
        <v>1199</v>
      </c>
      <c r="AV100" s="227"/>
      <c r="AW100" s="211">
        <v>0</v>
      </c>
      <c r="AX100" s="211" t="s">
        <v>1199</v>
      </c>
      <c r="AY100" s="227"/>
      <c r="AZ100" s="211">
        <v>2</v>
      </c>
      <c r="BA100" s="211" t="s">
        <v>1200</v>
      </c>
      <c r="BB100" s="227" t="s">
        <v>1510</v>
      </c>
      <c r="BC100" s="211">
        <v>2</v>
      </c>
      <c r="BD100" s="211" t="s">
        <v>1200</v>
      </c>
      <c r="BE100" s="227" t="s">
        <v>1336</v>
      </c>
      <c r="BF100" s="212"/>
      <c r="BG100" s="269"/>
      <c r="BI100" s="214">
        <f t="shared" si="9"/>
        <v>15</v>
      </c>
      <c r="BJ100" s="229" t="s">
        <v>1511</v>
      </c>
    </row>
    <row r="101" spans="1:63" ht="63.75" customHeight="1" x14ac:dyDescent="0.3">
      <c r="A101" s="106" t="s">
        <v>78</v>
      </c>
      <c r="B101" s="107" t="s">
        <v>1512</v>
      </c>
      <c r="C101" s="108" t="s">
        <v>223</v>
      </c>
      <c r="D101" s="164">
        <v>99</v>
      </c>
      <c r="E101" s="190"/>
      <c r="F101" s="187"/>
      <c r="G101" s="163" t="s">
        <v>982</v>
      </c>
      <c r="H101" s="195" t="s">
        <v>279</v>
      </c>
      <c r="I101" s="115" t="s">
        <v>1169</v>
      </c>
      <c r="J101" s="115" t="s">
        <v>1150</v>
      </c>
      <c r="K101" s="115" t="s">
        <v>1151</v>
      </c>
      <c r="L101" s="87" t="s">
        <v>1170</v>
      </c>
      <c r="M101" s="87" t="s">
        <v>1156</v>
      </c>
      <c r="N101" s="87" t="s">
        <v>380</v>
      </c>
      <c r="O101" s="87"/>
      <c r="P101" s="87" t="s">
        <v>1155</v>
      </c>
      <c r="Q101" s="87"/>
      <c r="R101" s="93"/>
      <c r="S101" s="211">
        <v>2</v>
      </c>
      <c r="T101" s="227"/>
      <c r="U101" s="211">
        <v>2</v>
      </c>
      <c r="V101" s="227"/>
      <c r="W101" s="211">
        <v>2</v>
      </c>
      <c r="X101" s="227" t="s">
        <v>1279</v>
      </c>
      <c r="Y101" s="211">
        <v>2</v>
      </c>
      <c r="Z101" s="211" t="s">
        <v>1200</v>
      </c>
      <c r="AA101" s="227" t="s">
        <v>1209</v>
      </c>
      <c r="AB101" s="211">
        <v>2</v>
      </c>
      <c r="AC101" s="211" t="s">
        <v>1200</v>
      </c>
      <c r="AD101" s="227" t="s">
        <v>1349</v>
      </c>
      <c r="AE101" s="211">
        <v>2</v>
      </c>
      <c r="AF101" s="211" t="s">
        <v>1200</v>
      </c>
      <c r="AG101" s="227" t="s">
        <v>1513</v>
      </c>
      <c r="AH101" s="211">
        <v>0</v>
      </c>
      <c r="AI101" s="211" t="s">
        <v>1199</v>
      </c>
      <c r="AJ101" s="227"/>
      <c r="AK101" s="211">
        <v>2</v>
      </c>
      <c r="AL101" s="211" t="s">
        <v>1200</v>
      </c>
      <c r="AM101" s="227" t="s">
        <v>1514</v>
      </c>
      <c r="AN101" s="211">
        <v>2</v>
      </c>
      <c r="AO101" s="211" t="s">
        <v>1200</v>
      </c>
      <c r="AP101" s="227" t="s">
        <v>1515</v>
      </c>
      <c r="AQ101" s="211">
        <v>0</v>
      </c>
      <c r="AR101" s="211" t="s">
        <v>1199</v>
      </c>
      <c r="AS101" s="227"/>
      <c r="AT101" s="211">
        <v>0</v>
      </c>
      <c r="AU101" s="211" t="s">
        <v>1199</v>
      </c>
      <c r="AV101" s="227"/>
      <c r="AW101" s="211">
        <v>0</v>
      </c>
      <c r="AX101" s="211" t="s">
        <v>1199</v>
      </c>
      <c r="AY101" s="227"/>
      <c r="AZ101" s="211">
        <v>2</v>
      </c>
      <c r="BA101" s="211" t="s">
        <v>1199</v>
      </c>
      <c r="BB101" s="227" t="s">
        <v>1404</v>
      </c>
      <c r="BC101" s="211">
        <v>2</v>
      </c>
      <c r="BD101" s="211" t="s">
        <v>1200</v>
      </c>
      <c r="BE101" s="227" t="s">
        <v>1336</v>
      </c>
      <c r="BF101" s="212"/>
      <c r="BG101" s="269"/>
      <c r="BH101" s="162"/>
      <c r="BI101" s="214">
        <f t="shared" si="9"/>
        <v>20</v>
      </c>
      <c r="BJ101" s="239" t="s">
        <v>1205</v>
      </c>
    </row>
    <row r="102" spans="1:63" ht="73.5" customHeight="1" x14ac:dyDescent="0.3">
      <c r="A102" s="106" t="s">
        <v>78</v>
      </c>
      <c r="B102" s="166" t="s">
        <v>1512</v>
      </c>
      <c r="C102" s="108" t="s">
        <v>223</v>
      </c>
      <c r="D102" s="164">
        <v>100</v>
      </c>
      <c r="E102" s="199"/>
      <c r="F102" s="188"/>
      <c r="G102" s="163" t="s">
        <v>983</v>
      </c>
      <c r="H102" s="195" t="s">
        <v>279</v>
      </c>
      <c r="I102" s="115" t="s">
        <v>1169</v>
      </c>
      <c r="J102" s="115" t="s">
        <v>1176</v>
      </c>
      <c r="K102" s="87" t="s">
        <v>519</v>
      </c>
      <c r="L102" s="145" t="s">
        <v>1174</v>
      </c>
      <c r="M102" s="87" t="s">
        <v>1157</v>
      </c>
      <c r="N102" s="145" t="s">
        <v>380</v>
      </c>
      <c r="O102" s="87"/>
      <c r="P102" s="87" t="s">
        <v>638</v>
      </c>
      <c r="Q102" s="87"/>
      <c r="R102" s="93"/>
      <c r="S102" s="211">
        <v>2</v>
      </c>
      <c r="T102" s="227"/>
      <c r="U102" s="211">
        <v>2</v>
      </c>
      <c r="V102" s="227"/>
      <c r="W102" s="211">
        <v>2</v>
      </c>
      <c r="X102" s="227" t="s">
        <v>1279</v>
      </c>
      <c r="Y102" s="211">
        <v>2</v>
      </c>
      <c r="Z102" s="211" t="s">
        <v>1200</v>
      </c>
      <c r="AA102" s="227" t="s">
        <v>1209</v>
      </c>
      <c r="AB102" s="211">
        <v>2</v>
      </c>
      <c r="AC102" s="211" t="s">
        <v>1200</v>
      </c>
      <c r="AD102" s="227" t="s">
        <v>1349</v>
      </c>
      <c r="AE102" s="211">
        <v>2</v>
      </c>
      <c r="AF102" s="211" t="s">
        <v>1200</v>
      </c>
      <c r="AG102" s="227" t="s">
        <v>1513</v>
      </c>
      <c r="AH102" s="211">
        <v>0</v>
      </c>
      <c r="AI102" s="211" t="s">
        <v>1199</v>
      </c>
      <c r="AJ102" s="227"/>
      <c r="AK102" s="211">
        <v>2</v>
      </c>
      <c r="AL102" s="211" t="s">
        <v>1200</v>
      </c>
      <c r="AM102" s="227" t="s">
        <v>1514</v>
      </c>
      <c r="AN102" s="211">
        <v>2</v>
      </c>
      <c r="AO102" s="211" t="s">
        <v>1200</v>
      </c>
      <c r="AP102" s="227" t="s">
        <v>1515</v>
      </c>
      <c r="AQ102" s="211">
        <v>0</v>
      </c>
      <c r="AR102" s="211" t="s">
        <v>1199</v>
      </c>
      <c r="AS102" s="227"/>
      <c r="AT102" s="211">
        <v>0</v>
      </c>
      <c r="AU102" s="211" t="s">
        <v>1199</v>
      </c>
      <c r="AV102" s="227"/>
      <c r="AW102" s="211">
        <v>0</v>
      </c>
      <c r="AX102" s="211" t="s">
        <v>1199</v>
      </c>
      <c r="AY102" s="227"/>
      <c r="AZ102" s="211">
        <v>2</v>
      </c>
      <c r="BA102" s="211" t="s">
        <v>1199</v>
      </c>
      <c r="BB102" s="227" t="s">
        <v>1404</v>
      </c>
      <c r="BC102" s="211">
        <v>2</v>
      </c>
      <c r="BD102" s="211" t="s">
        <v>1199</v>
      </c>
      <c r="BE102" s="227" t="s">
        <v>1336</v>
      </c>
      <c r="BF102" s="212"/>
      <c r="BG102" s="269"/>
      <c r="BH102" s="162"/>
      <c r="BI102" s="214">
        <f t="shared" si="9"/>
        <v>20</v>
      </c>
      <c r="BJ102" s="239" t="s">
        <v>1205</v>
      </c>
    </row>
    <row r="103" spans="1:63" s="162" customFormat="1" ht="74.25" customHeight="1" x14ac:dyDescent="0.3">
      <c r="A103" s="165" t="s">
        <v>78</v>
      </c>
      <c r="B103" s="166" t="s">
        <v>1512</v>
      </c>
      <c r="C103" s="167" t="s">
        <v>223</v>
      </c>
      <c r="D103" s="164">
        <v>101</v>
      </c>
      <c r="E103" s="199"/>
      <c r="F103" s="188"/>
      <c r="G103" s="163" t="s">
        <v>984</v>
      </c>
      <c r="H103" s="195" t="s">
        <v>279</v>
      </c>
      <c r="I103" s="115" t="s">
        <v>1175</v>
      </c>
      <c r="J103" s="115" t="s">
        <v>1171</v>
      </c>
      <c r="K103" s="145" t="s">
        <v>1172</v>
      </c>
      <c r="L103" s="145" t="s">
        <v>1173</v>
      </c>
      <c r="M103" s="145" t="s">
        <v>1158</v>
      </c>
      <c r="N103" s="145" t="s">
        <v>380</v>
      </c>
      <c r="O103" s="145"/>
      <c r="P103" s="145" t="s">
        <v>444</v>
      </c>
      <c r="Q103" s="145"/>
      <c r="R103" s="146"/>
      <c r="S103" s="211">
        <v>2</v>
      </c>
      <c r="T103" s="227"/>
      <c r="U103" s="211">
        <v>2</v>
      </c>
      <c r="V103" s="227"/>
      <c r="W103" s="211">
        <v>2</v>
      </c>
      <c r="X103" s="227"/>
      <c r="Y103" s="211">
        <v>1</v>
      </c>
      <c r="Z103" s="211" t="s">
        <v>1199</v>
      </c>
      <c r="AA103" s="227"/>
      <c r="AB103" s="211">
        <v>0</v>
      </c>
      <c r="AC103" s="211" t="s">
        <v>1200</v>
      </c>
      <c r="AD103" s="227"/>
      <c r="AE103" s="211">
        <v>0</v>
      </c>
      <c r="AF103" s="211" t="s">
        <v>1200</v>
      </c>
      <c r="AG103" s="227"/>
      <c r="AH103" s="211">
        <v>2</v>
      </c>
      <c r="AI103" s="211" t="s">
        <v>1200</v>
      </c>
      <c r="AJ103" s="227" t="s">
        <v>1261</v>
      </c>
      <c r="AK103" s="211">
        <v>1</v>
      </c>
      <c r="AL103" s="211" t="s">
        <v>1199</v>
      </c>
      <c r="AM103" s="227" t="s">
        <v>1391</v>
      </c>
      <c r="AN103" s="211">
        <v>2</v>
      </c>
      <c r="AO103" s="211" t="s">
        <v>1199</v>
      </c>
      <c r="AP103" s="227"/>
      <c r="AQ103" s="211">
        <v>2</v>
      </c>
      <c r="AR103" s="211" t="s">
        <v>1199</v>
      </c>
      <c r="AS103" s="227" t="s">
        <v>1265</v>
      </c>
      <c r="AT103" s="211">
        <v>2</v>
      </c>
      <c r="AU103" s="211" t="s">
        <v>1199</v>
      </c>
      <c r="AV103" s="227" t="s">
        <v>1516</v>
      </c>
      <c r="AW103" s="211">
        <v>2</v>
      </c>
      <c r="AX103" s="211" t="s">
        <v>1200</v>
      </c>
      <c r="AY103" s="227"/>
      <c r="AZ103" s="211">
        <v>1</v>
      </c>
      <c r="BA103" s="211" t="s">
        <v>1199</v>
      </c>
      <c r="BB103" s="227"/>
      <c r="BC103" s="211">
        <v>2</v>
      </c>
      <c r="BD103" s="211" t="s">
        <v>1200</v>
      </c>
      <c r="BE103" s="227" t="s">
        <v>1336</v>
      </c>
      <c r="BF103" s="212"/>
      <c r="BG103" s="212"/>
      <c r="BI103" s="214">
        <f t="shared" ref="BI103:BI104" si="10">S103+U103+W103+Y103+AB103+AE103+AH103+AK103+AN103+AQ103+AT103+AW103+AZ103+BC103</f>
        <v>21</v>
      </c>
      <c r="BJ103" s="5" t="s">
        <v>1314</v>
      </c>
    </row>
    <row r="104" spans="1:63" s="162" customFormat="1" ht="78" customHeight="1" x14ac:dyDescent="0.3">
      <c r="A104" s="165" t="s">
        <v>78</v>
      </c>
      <c r="B104" s="166" t="s">
        <v>1512</v>
      </c>
      <c r="C104" s="167" t="s">
        <v>144</v>
      </c>
      <c r="D104" s="164">
        <v>102</v>
      </c>
      <c r="E104" s="185"/>
      <c r="F104" s="185"/>
      <c r="G104" s="163" t="s">
        <v>898</v>
      </c>
      <c r="H104" s="163" t="s">
        <v>546</v>
      </c>
      <c r="I104" s="115" t="s">
        <v>899</v>
      </c>
      <c r="J104" s="115"/>
      <c r="K104" s="145"/>
      <c r="L104" s="145"/>
      <c r="M104" s="145"/>
      <c r="N104" s="145"/>
      <c r="O104" s="145"/>
      <c r="P104" s="145"/>
      <c r="Q104" s="145"/>
      <c r="R104" s="146"/>
      <c r="S104" s="211">
        <v>2</v>
      </c>
      <c r="T104" s="227" t="s">
        <v>1517</v>
      </c>
      <c r="U104" s="211">
        <v>0</v>
      </c>
      <c r="V104" s="227"/>
      <c r="W104" s="211">
        <v>0</v>
      </c>
      <c r="X104" s="227"/>
      <c r="Y104" s="211">
        <v>1</v>
      </c>
      <c r="Z104" s="211" t="s">
        <v>1199</v>
      </c>
      <c r="AA104" s="227"/>
      <c r="AB104" s="211">
        <v>1</v>
      </c>
      <c r="AC104" s="211" t="s">
        <v>1199</v>
      </c>
      <c r="AD104" s="227"/>
      <c r="AE104" s="211">
        <v>1</v>
      </c>
      <c r="AF104" s="211" t="s">
        <v>1199</v>
      </c>
      <c r="AG104" s="227"/>
      <c r="AH104" s="211">
        <v>1</v>
      </c>
      <c r="AI104" s="211" t="s">
        <v>1199</v>
      </c>
      <c r="AJ104" s="227"/>
      <c r="AK104" s="211">
        <v>1</v>
      </c>
      <c r="AL104" s="211" t="s">
        <v>1199</v>
      </c>
      <c r="AM104" s="227"/>
      <c r="AN104" s="211">
        <v>1</v>
      </c>
      <c r="AO104" s="211" t="s">
        <v>1199</v>
      </c>
      <c r="AP104" s="227"/>
      <c r="AQ104" s="211">
        <v>1</v>
      </c>
      <c r="AR104" s="211" t="s">
        <v>1199</v>
      </c>
      <c r="AS104" s="227"/>
      <c r="AT104" s="211">
        <v>0</v>
      </c>
      <c r="AU104" s="211" t="s">
        <v>1199</v>
      </c>
      <c r="AV104" s="227"/>
      <c r="AW104" s="211">
        <v>0</v>
      </c>
      <c r="AX104" s="211" t="s">
        <v>1199</v>
      </c>
      <c r="AY104" s="227"/>
      <c r="AZ104" s="211">
        <v>2</v>
      </c>
      <c r="BA104" s="211" t="s">
        <v>1199</v>
      </c>
      <c r="BB104" s="227" t="s">
        <v>1518</v>
      </c>
      <c r="BC104" s="211">
        <v>2</v>
      </c>
      <c r="BD104" s="211" t="s">
        <v>1199</v>
      </c>
      <c r="BE104" s="227" t="s">
        <v>1336</v>
      </c>
      <c r="BF104" s="212"/>
      <c r="BG104" s="212"/>
      <c r="BI104" s="214">
        <f t="shared" si="10"/>
        <v>13</v>
      </c>
      <c r="BJ104" s="5" t="s">
        <v>1314</v>
      </c>
    </row>
    <row r="105" spans="1:63" ht="99" customHeight="1" x14ac:dyDescent="0.3">
      <c r="A105" s="106" t="s">
        <v>78</v>
      </c>
      <c r="B105" s="166" t="s">
        <v>1512</v>
      </c>
      <c r="C105" s="108" t="s">
        <v>165</v>
      </c>
      <c r="D105" s="164">
        <v>103</v>
      </c>
      <c r="E105" s="185" t="s">
        <v>952</v>
      </c>
      <c r="F105" s="185"/>
      <c r="G105" s="91" t="s">
        <v>355</v>
      </c>
      <c r="H105" s="91" t="s">
        <v>351</v>
      </c>
      <c r="I105" s="115"/>
      <c r="J105" s="115"/>
      <c r="K105" s="87"/>
      <c r="L105" s="87"/>
      <c r="M105" s="87"/>
      <c r="N105" s="87"/>
      <c r="O105" s="87"/>
      <c r="P105" s="87"/>
      <c r="Q105" s="87"/>
      <c r="R105" s="93"/>
      <c r="S105" s="211">
        <v>1</v>
      </c>
      <c r="T105" s="227" t="s">
        <v>1517</v>
      </c>
      <c r="U105" s="211">
        <v>0</v>
      </c>
      <c r="V105" s="227"/>
      <c r="W105" s="211">
        <v>0</v>
      </c>
      <c r="X105" s="227"/>
      <c r="Y105" s="211">
        <v>1</v>
      </c>
      <c r="Z105" s="211" t="s">
        <v>1199</v>
      </c>
      <c r="AA105" s="227"/>
      <c r="AB105" s="211">
        <v>1</v>
      </c>
      <c r="AC105" s="211" t="s">
        <v>1199</v>
      </c>
      <c r="AD105" s="227"/>
      <c r="AE105" s="211">
        <v>0</v>
      </c>
      <c r="AF105" s="211" t="s">
        <v>1199</v>
      </c>
      <c r="AG105" s="227"/>
      <c r="AH105" s="211">
        <v>0</v>
      </c>
      <c r="AI105" s="211" t="s">
        <v>1199</v>
      </c>
      <c r="AJ105" s="227"/>
      <c r="AK105" s="211">
        <v>1</v>
      </c>
      <c r="AL105" s="211" t="s">
        <v>1199</v>
      </c>
      <c r="AM105" s="227"/>
      <c r="AN105" s="211">
        <v>1</v>
      </c>
      <c r="AO105" s="211" t="s">
        <v>1199</v>
      </c>
      <c r="AP105" s="227"/>
      <c r="AQ105" s="211">
        <v>1</v>
      </c>
      <c r="AR105" s="211" t="s">
        <v>1199</v>
      </c>
      <c r="AS105" s="227"/>
      <c r="AT105" s="211">
        <v>0</v>
      </c>
      <c r="AU105" s="211" t="s">
        <v>1199</v>
      </c>
      <c r="AV105" s="227"/>
      <c r="AW105" s="211">
        <v>0</v>
      </c>
      <c r="AX105" s="211" t="s">
        <v>1199</v>
      </c>
      <c r="AY105" s="227"/>
      <c r="AZ105" s="211">
        <v>2</v>
      </c>
      <c r="BA105" s="211" t="s">
        <v>1199</v>
      </c>
      <c r="BB105" s="227"/>
      <c r="BC105" s="211">
        <v>2</v>
      </c>
      <c r="BD105" s="211" t="s">
        <v>1199</v>
      </c>
      <c r="BE105" s="227" t="s">
        <v>1519</v>
      </c>
      <c r="BF105" s="212"/>
      <c r="BG105" s="212"/>
      <c r="BH105" s="162"/>
      <c r="BI105" s="214">
        <f t="shared" ref="BI105:BI107" si="11">S105+U105+W105+Y105+AB105+AE105+AH105+AK105+AN105+AQ105+AT105+AW105+AZ105+BC105</f>
        <v>10</v>
      </c>
      <c r="BJ105" s="209" t="s">
        <v>1340</v>
      </c>
    </row>
    <row r="106" spans="1:63" s="121" customFormat="1" ht="64.5" customHeight="1" x14ac:dyDescent="0.3">
      <c r="A106" s="106" t="s">
        <v>78</v>
      </c>
      <c r="B106" s="166" t="s">
        <v>1512</v>
      </c>
      <c r="C106" s="108" t="s">
        <v>165</v>
      </c>
      <c r="D106" s="164">
        <v>104</v>
      </c>
      <c r="E106" s="185"/>
      <c r="F106" s="185"/>
      <c r="G106" s="130" t="s">
        <v>384</v>
      </c>
      <c r="H106" s="130" t="s">
        <v>385</v>
      </c>
      <c r="I106" s="115" t="s">
        <v>386</v>
      </c>
      <c r="J106" s="115" t="s">
        <v>387</v>
      </c>
      <c r="K106" s="123" t="s">
        <v>388</v>
      </c>
      <c r="L106" s="115" t="s">
        <v>389</v>
      </c>
      <c r="M106" s="123" t="s">
        <v>390</v>
      </c>
      <c r="N106" s="123" t="s">
        <v>380</v>
      </c>
      <c r="O106" s="123"/>
      <c r="P106" s="123" t="s">
        <v>391</v>
      </c>
      <c r="Q106" s="115" t="s">
        <v>392</v>
      </c>
      <c r="R106" s="125"/>
      <c r="S106" s="211">
        <v>2</v>
      </c>
      <c r="T106" s="227"/>
      <c r="U106" s="211">
        <v>2</v>
      </c>
      <c r="V106" s="227"/>
      <c r="W106" s="211">
        <v>2</v>
      </c>
      <c r="X106" s="227"/>
      <c r="Y106" s="211">
        <v>1</v>
      </c>
      <c r="Z106" s="211" t="s">
        <v>1199</v>
      </c>
      <c r="AA106" s="227"/>
      <c r="AB106" s="211">
        <v>1</v>
      </c>
      <c r="AC106" s="211" t="s">
        <v>1199</v>
      </c>
      <c r="AD106" s="227"/>
      <c r="AE106" s="211">
        <v>1</v>
      </c>
      <c r="AF106" s="211" t="s">
        <v>1199</v>
      </c>
      <c r="AG106" s="227"/>
      <c r="AH106" s="211">
        <v>1</v>
      </c>
      <c r="AI106" s="211" t="s">
        <v>1199</v>
      </c>
      <c r="AJ106" s="227"/>
      <c r="AK106" s="211">
        <v>1</v>
      </c>
      <c r="AL106" s="211" t="s">
        <v>1199</v>
      </c>
      <c r="AM106" s="227"/>
      <c r="AN106" s="211">
        <v>1</v>
      </c>
      <c r="AO106" s="211" t="s">
        <v>1199</v>
      </c>
      <c r="AP106" s="227"/>
      <c r="AQ106" s="211">
        <v>1</v>
      </c>
      <c r="AR106" s="211" t="s">
        <v>1199</v>
      </c>
      <c r="AS106" s="227"/>
      <c r="AT106" s="211">
        <v>0</v>
      </c>
      <c r="AU106" s="211" t="s">
        <v>1199</v>
      </c>
      <c r="AV106" s="227"/>
      <c r="AW106" s="211">
        <v>0</v>
      </c>
      <c r="AX106" s="211" t="s">
        <v>1199</v>
      </c>
      <c r="AY106" s="227"/>
      <c r="AZ106" s="211">
        <v>1</v>
      </c>
      <c r="BA106" s="211" t="s">
        <v>1199</v>
      </c>
      <c r="BB106" s="227"/>
      <c r="BC106" s="211">
        <v>2</v>
      </c>
      <c r="BD106" s="211" t="s">
        <v>1199</v>
      </c>
      <c r="BE106" s="227" t="s">
        <v>1519</v>
      </c>
      <c r="BF106" s="212"/>
      <c r="BG106" s="212"/>
      <c r="BI106" s="214">
        <f t="shared" si="11"/>
        <v>16</v>
      </c>
      <c r="BJ106" s="209" t="s">
        <v>1340</v>
      </c>
    </row>
    <row r="107" spans="1:63" s="162" customFormat="1" ht="89.25" customHeight="1" x14ac:dyDescent="0.3">
      <c r="A107" s="165" t="s">
        <v>78</v>
      </c>
      <c r="B107" s="166" t="s">
        <v>1512</v>
      </c>
      <c r="C107" s="167" t="s">
        <v>165</v>
      </c>
      <c r="D107" s="164">
        <v>105</v>
      </c>
      <c r="E107" s="185"/>
      <c r="F107" s="185"/>
      <c r="G107" s="130" t="s">
        <v>989</v>
      </c>
      <c r="H107" s="163" t="s">
        <v>990</v>
      </c>
      <c r="I107" s="115"/>
      <c r="J107" s="115"/>
      <c r="K107" s="145"/>
      <c r="L107" s="115" t="s">
        <v>991</v>
      </c>
      <c r="M107" s="145" t="s">
        <v>1152</v>
      </c>
      <c r="N107" s="145" t="s">
        <v>370</v>
      </c>
      <c r="O107" s="145" t="s">
        <v>1153</v>
      </c>
      <c r="P107" s="145" t="s">
        <v>900</v>
      </c>
      <c r="Q107" s="115" t="s">
        <v>1154</v>
      </c>
      <c r="R107" s="146"/>
      <c r="S107" s="211">
        <v>1</v>
      </c>
      <c r="T107" s="227" t="s">
        <v>1517</v>
      </c>
      <c r="U107" s="211">
        <v>2</v>
      </c>
      <c r="V107" s="227"/>
      <c r="W107" s="211">
        <v>2</v>
      </c>
      <c r="X107" s="227"/>
      <c r="Y107" s="211">
        <v>0</v>
      </c>
      <c r="Z107" s="211" t="s">
        <v>1199</v>
      </c>
      <c r="AA107" s="227"/>
      <c r="AB107" s="211">
        <v>1</v>
      </c>
      <c r="AC107" s="211" t="s">
        <v>1199</v>
      </c>
      <c r="AD107" s="227" t="s">
        <v>1520</v>
      </c>
      <c r="AE107" s="211">
        <v>0</v>
      </c>
      <c r="AF107" s="211" t="s">
        <v>1199</v>
      </c>
      <c r="AG107" s="227"/>
      <c r="AH107" s="211">
        <v>0</v>
      </c>
      <c r="AI107" s="211" t="s">
        <v>1199</v>
      </c>
      <c r="AJ107" s="227"/>
      <c r="AK107" s="211">
        <v>0</v>
      </c>
      <c r="AL107" s="211" t="s">
        <v>1199</v>
      </c>
      <c r="AM107" s="227"/>
      <c r="AN107" s="211">
        <v>2</v>
      </c>
      <c r="AO107" s="211" t="s">
        <v>1200</v>
      </c>
      <c r="AP107" s="227"/>
      <c r="AQ107" s="211">
        <v>2</v>
      </c>
      <c r="AR107" s="211" t="s">
        <v>1200</v>
      </c>
      <c r="AS107" s="227" t="s">
        <v>1521</v>
      </c>
      <c r="AT107" s="211">
        <v>2</v>
      </c>
      <c r="AU107" s="211" t="s">
        <v>1200</v>
      </c>
      <c r="AV107" s="227" t="s">
        <v>1522</v>
      </c>
      <c r="AW107" s="211">
        <v>0</v>
      </c>
      <c r="AX107" s="211" t="s">
        <v>1199</v>
      </c>
      <c r="AY107" s="227"/>
      <c r="AZ107" s="211">
        <v>2</v>
      </c>
      <c r="BA107" s="211" t="s">
        <v>1199</v>
      </c>
      <c r="BB107" s="227"/>
      <c r="BC107" s="211">
        <v>2</v>
      </c>
      <c r="BD107" s="211" t="s">
        <v>1199</v>
      </c>
      <c r="BE107" s="227" t="s">
        <v>1519</v>
      </c>
      <c r="BF107" s="212"/>
      <c r="BG107" s="212"/>
      <c r="BI107" s="214">
        <f t="shared" si="11"/>
        <v>16</v>
      </c>
      <c r="BJ107" s="239" t="s">
        <v>1205</v>
      </c>
    </row>
    <row r="108" spans="1:63" ht="71.7" customHeight="1" x14ac:dyDescent="0.3">
      <c r="A108" s="106" t="s">
        <v>78</v>
      </c>
      <c r="B108" s="166" t="s">
        <v>1512</v>
      </c>
      <c r="C108" s="108" t="s">
        <v>165</v>
      </c>
      <c r="D108" s="164">
        <v>106</v>
      </c>
      <c r="E108" s="193"/>
      <c r="F108" s="187"/>
      <c r="G108" s="140" t="s">
        <v>420</v>
      </c>
      <c r="H108" s="140" t="s">
        <v>957</v>
      </c>
      <c r="I108" s="144" t="s">
        <v>959</v>
      </c>
      <c r="J108" s="144" t="s">
        <v>958</v>
      </c>
      <c r="K108" s="141" t="s">
        <v>960</v>
      </c>
      <c r="L108" s="141" t="s">
        <v>962</v>
      </c>
      <c r="M108" s="141" t="s">
        <v>422</v>
      </c>
      <c r="N108" s="145" t="s">
        <v>415</v>
      </c>
      <c r="O108" s="141" t="s">
        <v>961</v>
      </c>
      <c r="P108" s="141"/>
      <c r="Q108" s="141" t="s">
        <v>963</v>
      </c>
      <c r="R108" s="142"/>
      <c r="S108" s="211">
        <v>2</v>
      </c>
      <c r="T108" s="227"/>
      <c r="U108" s="211">
        <v>2</v>
      </c>
      <c r="V108" s="227"/>
      <c r="W108" s="211">
        <v>1</v>
      </c>
      <c r="X108" s="227" t="s">
        <v>1523</v>
      </c>
      <c r="Y108" s="211">
        <v>1</v>
      </c>
      <c r="Z108" s="211" t="s">
        <v>1199</v>
      </c>
      <c r="AA108" s="227"/>
      <c r="AB108" s="211">
        <v>1</v>
      </c>
      <c r="AC108" s="211" t="s">
        <v>1199</v>
      </c>
      <c r="AD108" s="227"/>
      <c r="AE108" s="211">
        <v>1</v>
      </c>
      <c r="AF108" s="211" t="s">
        <v>1199</v>
      </c>
      <c r="AG108" s="227"/>
      <c r="AH108" s="211">
        <v>1</v>
      </c>
      <c r="AI108" s="211" t="s">
        <v>1199</v>
      </c>
      <c r="AJ108" s="227"/>
      <c r="AK108" s="211">
        <v>1</v>
      </c>
      <c r="AL108" s="211" t="s">
        <v>1199</v>
      </c>
      <c r="AM108" s="227"/>
      <c r="AN108" s="211">
        <v>1</v>
      </c>
      <c r="AO108" s="211" t="s">
        <v>1199</v>
      </c>
      <c r="AP108" s="227"/>
      <c r="AQ108" s="211">
        <v>1</v>
      </c>
      <c r="AR108" s="211" t="s">
        <v>1199</v>
      </c>
      <c r="AS108" s="227"/>
      <c r="AT108" s="211">
        <v>0</v>
      </c>
      <c r="AU108" s="211" t="s">
        <v>1199</v>
      </c>
      <c r="AV108" s="227"/>
      <c r="AW108" s="211">
        <v>0</v>
      </c>
      <c r="AX108" s="211" t="s">
        <v>1199</v>
      </c>
      <c r="AY108" s="227"/>
      <c r="AZ108" s="211">
        <v>1</v>
      </c>
      <c r="BA108" s="211" t="s">
        <v>1199</v>
      </c>
      <c r="BB108" s="227"/>
      <c r="BC108" s="211">
        <v>2</v>
      </c>
      <c r="BD108" s="211" t="s">
        <v>1199</v>
      </c>
      <c r="BE108" s="227" t="s">
        <v>1519</v>
      </c>
      <c r="BF108" s="212"/>
      <c r="BG108" s="212"/>
      <c r="BH108" s="162"/>
      <c r="BI108" s="214">
        <f t="shared" ref="BI108:BI109" si="12">S108+U108+W108+Y108+AB108+AE108+AH108+AK108+AN108+AQ108+AT108+AW108+AZ108+BC108</f>
        <v>15</v>
      </c>
      <c r="BJ108" s="209" t="s">
        <v>1340</v>
      </c>
    </row>
    <row r="109" spans="1:63" s="162" customFormat="1" ht="76.5" customHeight="1" x14ac:dyDescent="0.3">
      <c r="A109" s="165" t="s">
        <v>78</v>
      </c>
      <c r="B109" s="166" t="s">
        <v>1512</v>
      </c>
      <c r="C109" s="167" t="s">
        <v>254</v>
      </c>
      <c r="D109" s="164">
        <v>107</v>
      </c>
      <c r="E109" s="185"/>
      <c r="F109" s="185"/>
      <c r="G109" s="163" t="s">
        <v>614</v>
      </c>
      <c r="H109" s="163" t="s">
        <v>279</v>
      </c>
      <c r="I109" s="144" t="s">
        <v>1167</v>
      </c>
      <c r="J109" s="144" t="s">
        <v>1168</v>
      </c>
      <c r="K109" s="168" t="s">
        <v>1164</v>
      </c>
      <c r="L109" s="168" t="s">
        <v>1165</v>
      </c>
      <c r="M109" s="168" t="s">
        <v>1163</v>
      </c>
      <c r="N109" s="168" t="s">
        <v>637</v>
      </c>
      <c r="O109" s="168" t="s">
        <v>1166</v>
      </c>
      <c r="P109" s="168" t="s">
        <v>1159</v>
      </c>
      <c r="Q109" s="168" t="s">
        <v>1162</v>
      </c>
      <c r="R109" s="169"/>
      <c r="S109" s="211">
        <v>2</v>
      </c>
      <c r="T109" s="227" t="s">
        <v>1526</v>
      </c>
      <c r="U109" s="211">
        <v>2</v>
      </c>
      <c r="V109" s="227"/>
      <c r="W109" s="211">
        <v>2</v>
      </c>
      <c r="X109" s="227" t="s">
        <v>1279</v>
      </c>
      <c r="Y109" s="211">
        <v>1</v>
      </c>
      <c r="Z109" s="211" t="s">
        <v>1199</v>
      </c>
      <c r="AA109" s="227"/>
      <c r="AB109" s="211">
        <v>0</v>
      </c>
      <c r="AC109" s="211" t="s">
        <v>1200</v>
      </c>
      <c r="AD109" s="227"/>
      <c r="AE109" s="211">
        <v>1</v>
      </c>
      <c r="AF109" s="211" t="s">
        <v>1200</v>
      </c>
      <c r="AG109" s="227" t="s">
        <v>1524</v>
      </c>
      <c r="AH109" s="211">
        <v>2</v>
      </c>
      <c r="AI109" s="211" t="s">
        <v>1200</v>
      </c>
      <c r="AJ109" s="227" t="s">
        <v>1261</v>
      </c>
      <c r="AK109" s="211">
        <v>1</v>
      </c>
      <c r="AL109" s="211" t="s">
        <v>1199</v>
      </c>
      <c r="AM109" s="227" t="s">
        <v>1391</v>
      </c>
      <c r="AN109" s="211">
        <v>2</v>
      </c>
      <c r="AO109" s="211" t="s">
        <v>1199</v>
      </c>
      <c r="AP109" s="227"/>
      <c r="AQ109" s="211">
        <v>2</v>
      </c>
      <c r="AR109" s="211" t="s">
        <v>1199</v>
      </c>
      <c r="AS109" s="227" t="s">
        <v>1525</v>
      </c>
      <c r="AT109" s="211">
        <v>2</v>
      </c>
      <c r="AU109" s="211" t="s">
        <v>1199</v>
      </c>
      <c r="AV109" s="227" t="s">
        <v>1516</v>
      </c>
      <c r="AW109" s="211">
        <v>2</v>
      </c>
      <c r="AX109" s="211" t="s">
        <v>1200</v>
      </c>
      <c r="AY109" s="227"/>
      <c r="AZ109" s="211">
        <v>2</v>
      </c>
      <c r="BA109" s="211" t="s">
        <v>1199</v>
      </c>
      <c r="BB109" s="227"/>
      <c r="BC109" s="211">
        <v>2</v>
      </c>
      <c r="BD109" s="211" t="s">
        <v>1200</v>
      </c>
      <c r="BE109" s="227" t="s">
        <v>1336</v>
      </c>
      <c r="BF109" s="212"/>
      <c r="BG109" s="212"/>
      <c r="BI109" s="214">
        <f t="shared" si="12"/>
        <v>23</v>
      </c>
      <c r="BJ109" s="239" t="s">
        <v>1205</v>
      </c>
    </row>
    <row r="110" spans="1:63" s="162" customFormat="1" ht="71.7" customHeight="1" x14ac:dyDescent="0.3">
      <c r="A110" s="165" t="s">
        <v>78</v>
      </c>
      <c r="B110" s="166" t="s">
        <v>1512</v>
      </c>
      <c r="C110" s="167" t="s">
        <v>254</v>
      </c>
      <c r="D110" s="164">
        <v>108</v>
      </c>
      <c r="E110" s="185"/>
      <c r="F110" s="185"/>
      <c r="G110" s="163" t="s">
        <v>873</v>
      </c>
      <c r="H110" s="163" t="s">
        <v>874</v>
      </c>
      <c r="I110" s="115" t="s">
        <v>1161</v>
      </c>
      <c r="J110" s="115" t="s">
        <v>1160</v>
      </c>
      <c r="K110" s="145" t="s">
        <v>875</v>
      </c>
      <c r="L110" s="145" t="s">
        <v>876</v>
      </c>
      <c r="M110" s="145" t="s">
        <v>877</v>
      </c>
      <c r="N110" s="145" t="s">
        <v>370</v>
      </c>
      <c r="O110" s="145" t="s">
        <v>878</v>
      </c>
      <c r="P110" s="145" t="s">
        <v>468</v>
      </c>
      <c r="Q110" s="145" t="s">
        <v>879</v>
      </c>
      <c r="R110" s="146"/>
      <c r="S110" s="211">
        <v>2</v>
      </c>
      <c r="T110" s="227"/>
      <c r="U110" s="211">
        <v>2</v>
      </c>
      <c r="V110" s="227"/>
      <c r="W110" s="211">
        <v>2</v>
      </c>
      <c r="X110" s="227"/>
      <c r="Y110" s="211">
        <v>1</v>
      </c>
      <c r="Z110" s="211" t="s">
        <v>1199</v>
      </c>
      <c r="AA110" s="227"/>
      <c r="AB110" s="211">
        <v>1</v>
      </c>
      <c r="AC110" s="211" t="s">
        <v>1199</v>
      </c>
      <c r="AD110" s="227"/>
      <c r="AE110" s="211">
        <v>1</v>
      </c>
      <c r="AF110" s="211" t="s">
        <v>1199</v>
      </c>
      <c r="AG110" s="227"/>
      <c r="AH110" s="211">
        <v>1</v>
      </c>
      <c r="AI110" s="211" t="s">
        <v>1199</v>
      </c>
      <c r="AJ110" s="227"/>
      <c r="AK110" s="211">
        <v>1</v>
      </c>
      <c r="AL110" s="211" t="s">
        <v>1199</v>
      </c>
      <c r="AM110" s="227"/>
      <c r="AN110" s="211">
        <v>1</v>
      </c>
      <c r="AO110" s="211" t="s">
        <v>1199</v>
      </c>
      <c r="AP110" s="227"/>
      <c r="AQ110" s="211">
        <v>1</v>
      </c>
      <c r="AR110" s="211" t="s">
        <v>1199</v>
      </c>
      <c r="AS110" s="227"/>
      <c r="AT110" s="211">
        <v>1</v>
      </c>
      <c r="AU110" s="211" t="s">
        <v>1199</v>
      </c>
      <c r="AV110" s="227"/>
      <c r="AW110" s="211">
        <v>0</v>
      </c>
      <c r="AX110" s="211" t="s">
        <v>1199</v>
      </c>
      <c r="AY110" s="227"/>
      <c r="AZ110" s="211">
        <v>1</v>
      </c>
      <c r="BA110" s="211" t="s">
        <v>1199</v>
      </c>
      <c r="BB110" s="227"/>
      <c r="BC110" s="211">
        <v>2</v>
      </c>
      <c r="BD110" s="211" t="s">
        <v>1199</v>
      </c>
      <c r="BE110" s="227" t="s">
        <v>1519</v>
      </c>
      <c r="BF110" s="212"/>
      <c r="BG110" s="212"/>
      <c r="BI110" s="214">
        <f t="shared" ref="BI110" si="13">S110+U110+W110+Y110+AB110+AE110+AH110+AK110+AN110+AQ110+AT110+AW110+AZ110+BC110</f>
        <v>17</v>
      </c>
      <c r="BJ110" s="239" t="s">
        <v>1205</v>
      </c>
    </row>
    <row r="111" spans="1:63" s="162" customFormat="1" ht="91.2" customHeight="1" x14ac:dyDescent="0.3">
      <c r="A111" s="165" t="s">
        <v>78</v>
      </c>
      <c r="B111" s="166" t="s">
        <v>1512</v>
      </c>
      <c r="C111" s="167" t="s">
        <v>254</v>
      </c>
      <c r="D111" s="164">
        <v>109</v>
      </c>
      <c r="E111" s="185"/>
      <c r="F111" s="185"/>
      <c r="G111" s="163" t="s">
        <v>455</v>
      </c>
      <c r="H111" s="163" t="s">
        <v>456</v>
      </c>
      <c r="I111" s="144" t="s">
        <v>463</v>
      </c>
      <c r="J111" s="144" t="s">
        <v>462</v>
      </c>
      <c r="K111" s="168" t="s">
        <v>421</v>
      </c>
      <c r="L111" s="168" t="s">
        <v>457</v>
      </c>
      <c r="M111" s="168" t="s">
        <v>458</v>
      </c>
      <c r="N111" s="168" t="s">
        <v>459</v>
      </c>
      <c r="O111" s="168"/>
      <c r="P111" s="168" t="s">
        <v>460</v>
      </c>
      <c r="Q111" s="168" t="s">
        <v>461</v>
      </c>
      <c r="R111" s="169"/>
      <c r="S111" s="211">
        <v>2</v>
      </c>
      <c r="T111" s="227"/>
      <c r="U111" s="211">
        <v>2</v>
      </c>
      <c r="V111" s="227" t="s">
        <v>1527</v>
      </c>
      <c r="W111" s="211">
        <v>2</v>
      </c>
      <c r="X111" s="227" t="s">
        <v>1279</v>
      </c>
      <c r="Y111" s="211">
        <v>1</v>
      </c>
      <c r="Z111" s="211" t="s">
        <v>1199</v>
      </c>
      <c r="AA111" s="227"/>
      <c r="AB111" s="211">
        <v>1</v>
      </c>
      <c r="AC111" s="211" t="s">
        <v>1199</v>
      </c>
      <c r="AD111" s="227"/>
      <c r="AE111" s="211">
        <v>1</v>
      </c>
      <c r="AF111" s="211" t="s">
        <v>1199</v>
      </c>
      <c r="AG111" s="227"/>
      <c r="AH111" s="211">
        <v>1</v>
      </c>
      <c r="AI111" s="211" t="s">
        <v>1199</v>
      </c>
      <c r="AJ111" s="227"/>
      <c r="AK111" s="211">
        <v>1</v>
      </c>
      <c r="AL111" s="211" t="s">
        <v>1199</v>
      </c>
      <c r="AM111" s="227"/>
      <c r="AN111" s="211">
        <v>1</v>
      </c>
      <c r="AO111" s="211" t="s">
        <v>1199</v>
      </c>
      <c r="AP111" s="227"/>
      <c r="AQ111" s="211">
        <v>1</v>
      </c>
      <c r="AR111" s="211" t="s">
        <v>1199</v>
      </c>
      <c r="AS111" s="227"/>
      <c r="AT111" s="211">
        <v>1</v>
      </c>
      <c r="AU111" s="211" t="s">
        <v>1199</v>
      </c>
      <c r="AV111" s="227"/>
      <c r="AW111" s="211">
        <v>0</v>
      </c>
      <c r="AX111" s="211" t="s">
        <v>1199</v>
      </c>
      <c r="AY111" s="227"/>
      <c r="AZ111" s="211">
        <v>1</v>
      </c>
      <c r="BA111" s="211" t="s">
        <v>1199</v>
      </c>
      <c r="BB111" s="227"/>
      <c r="BC111" s="211">
        <v>2</v>
      </c>
      <c r="BD111" s="211" t="s">
        <v>1199</v>
      </c>
      <c r="BE111" s="227" t="s">
        <v>1519</v>
      </c>
      <c r="BF111" s="212"/>
      <c r="BG111" s="212"/>
      <c r="BI111" s="214">
        <f t="shared" ref="BI111:BI112" si="14">S111+U111+W111+Y111+AB111+AE111+AH111+AK111+AN111+AQ111+AT111+AW111+AZ111+BC111</f>
        <v>17</v>
      </c>
      <c r="BJ111" s="209" t="s">
        <v>1340</v>
      </c>
    </row>
    <row r="112" spans="1:63" ht="63" x14ac:dyDescent="0.3">
      <c r="A112" s="106" t="s">
        <v>78</v>
      </c>
      <c r="B112" s="166" t="s">
        <v>1512</v>
      </c>
      <c r="C112" s="108" t="s">
        <v>254</v>
      </c>
      <c r="D112" s="164">
        <v>110</v>
      </c>
      <c r="E112" s="185" t="s">
        <v>953</v>
      </c>
      <c r="F112" s="185"/>
      <c r="G112" s="91" t="s">
        <v>356</v>
      </c>
      <c r="H112" s="91" t="s">
        <v>351</v>
      </c>
      <c r="I112" s="115"/>
      <c r="J112" s="115"/>
      <c r="K112" s="87"/>
      <c r="L112" s="87"/>
      <c r="M112" s="87"/>
      <c r="N112" s="87"/>
      <c r="O112" s="87"/>
      <c r="P112" s="87"/>
      <c r="Q112" s="87"/>
      <c r="R112" s="93"/>
      <c r="S112" s="211">
        <v>1</v>
      </c>
      <c r="T112" s="227" t="s">
        <v>1517</v>
      </c>
      <c r="U112" s="211">
        <v>0</v>
      </c>
      <c r="V112" s="227"/>
      <c r="W112" s="211">
        <v>0</v>
      </c>
      <c r="X112" s="227"/>
      <c r="Y112" s="211">
        <v>1</v>
      </c>
      <c r="Z112" s="211" t="s">
        <v>1199</v>
      </c>
      <c r="AA112" s="227"/>
      <c r="AB112" s="211">
        <v>1</v>
      </c>
      <c r="AC112" s="211" t="s">
        <v>1199</v>
      </c>
      <c r="AD112" s="227"/>
      <c r="AE112" s="211">
        <v>0</v>
      </c>
      <c r="AF112" s="211" t="s">
        <v>1199</v>
      </c>
      <c r="AG112" s="227"/>
      <c r="AH112" s="211">
        <v>0</v>
      </c>
      <c r="AI112" s="211" t="s">
        <v>1199</v>
      </c>
      <c r="AJ112" s="227"/>
      <c r="AK112" s="211">
        <v>1</v>
      </c>
      <c r="AL112" s="211" t="s">
        <v>1199</v>
      </c>
      <c r="AM112" s="227"/>
      <c r="AN112" s="211">
        <v>1</v>
      </c>
      <c r="AO112" s="211" t="s">
        <v>1199</v>
      </c>
      <c r="AP112" s="227"/>
      <c r="AQ112" s="211">
        <v>1</v>
      </c>
      <c r="AR112" s="211" t="s">
        <v>1199</v>
      </c>
      <c r="AS112" s="227"/>
      <c r="AT112" s="211">
        <v>0</v>
      </c>
      <c r="AU112" s="211" t="s">
        <v>1199</v>
      </c>
      <c r="AV112" s="227"/>
      <c r="AW112" s="211">
        <v>0</v>
      </c>
      <c r="AX112" s="211" t="s">
        <v>1199</v>
      </c>
      <c r="AY112" s="227"/>
      <c r="AZ112" s="211">
        <v>2</v>
      </c>
      <c r="BA112" s="211" t="s">
        <v>1199</v>
      </c>
      <c r="BB112" s="227"/>
      <c r="BC112" s="211">
        <v>2</v>
      </c>
      <c r="BD112" s="211" t="s">
        <v>1199</v>
      </c>
      <c r="BE112" s="227" t="s">
        <v>1519</v>
      </c>
      <c r="BF112" s="212"/>
      <c r="BG112" s="212"/>
      <c r="BH112" s="162"/>
      <c r="BI112" s="214">
        <f t="shared" si="14"/>
        <v>10</v>
      </c>
      <c r="BJ112" s="209" t="s">
        <v>1340</v>
      </c>
    </row>
    <row r="114" spans="3:63" ht="47.25" customHeight="1" x14ac:dyDescent="0.3">
      <c r="C114" s="246" t="s">
        <v>1529</v>
      </c>
      <c r="D114" s="246">
        <v>110</v>
      </c>
      <c r="G114" s="246" t="s">
        <v>1528</v>
      </c>
      <c r="H114" s="246">
        <v>110</v>
      </c>
    </row>
    <row r="115" spans="3:63" ht="23.25" customHeight="1" x14ac:dyDescent="0.3">
      <c r="P115" s="249"/>
      <c r="Q115" s="249"/>
      <c r="R115" s="251"/>
      <c r="S115" s="250">
        <f>SUM(S3:S112)</f>
        <v>196</v>
      </c>
      <c r="T115" s="250"/>
      <c r="U115" s="250">
        <f>SUM(U3:U112)</f>
        <v>162</v>
      </c>
      <c r="V115" s="250"/>
      <c r="W115" s="250">
        <f>SUM(W3:W112)</f>
        <v>166</v>
      </c>
      <c r="X115" s="250"/>
      <c r="Y115" s="250">
        <f>SUM(Y3:Y112)</f>
        <v>138</v>
      </c>
      <c r="Z115" s="250"/>
      <c r="AA115" s="250"/>
      <c r="AB115" s="250">
        <f>SUM(AB3:AB112)</f>
        <v>127</v>
      </c>
      <c r="AC115" s="250"/>
      <c r="AD115" s="250"/>
      <c r="AE115" s="250">
        <f>SUM(AE3:AE112)</f>
        <v>81</v>
      </c>
      <c r="AF115" s="250"/>
      <c r="AG115" s="250"/>
      <c r="AH115" s="250">
        <f>SUM(AH3:AH112)</f>
        <v>45</v>
      </c>
      <c r="AI115" s="250"/>
      <c r="AJ115" s="250"/>
      <c r="AK115" s="250">
        <f>SUM(AK3:AK112)</f>
        <v>98</v>
      </c>
      <c r="AL115" s="250"/>
      <c r="AM115" s="250"/>
      <c r="AN115" s="250">
        <f>SUM(AN3:AN112)</f>
        <v>73</v>
      </c>
      <c r="AO115" s="250"/>
      <c r="AP115" s="250"/>
      <c r="AQ115" s="250">
        <f>SUM(AQ3:AQ112)</f>
        <v>111</v>
      </c>
      <c r="AR115" s="250"/>
      <c r="AS115" s="250"/>
      <c r="AT115" s="250">
        <f>SUM(AT3:AT112)</f>
        <v>40</v>
      </c>
      <c r="AU115" s="250"/>
      <c r="AV115" s="250"/>
      <c r="AW115" s="250">
        <f>SUM(AW3:AW112)</f>
        <v>43</v>
      </c>
      <c r="AX115" s="250"/>
      <c r="AY115" s="250"/>
      <c r="AZ115" s="250">
        <f>SUM(AZ3:AZ112)</f>
        <v>164</v>
      </c>
      <c r="BA115" s="250"/>
      <c r="BB115" s="250"/>
      <c r="BC115" s="250">
        <f>SUM(BC3:BC112)</f>
        <v>189</v>
      </c>
      <c r="BD115" s="250"/>
      <c r="BE115" s="250"/>
      <c r="BF115" s="251"/>
      <c r="BG115" s="251"/>
      <c r="BH115" t="s">
        <v>1531</v>
      </c>
      <c r="BI115" s="214">
        <f>SUM(BI3:BI112)</f>
        <v>1633</v>
      </c>
      <c r="BJ115" s="5">
        <f>28*110</f>
        <v>3080</v>
      </c>
    </row>
    <row r="116" spans="3:63" ht="52.2" customHeight="1" x14ac:dyDescent="0.3">
      <c r="C116" s="246" t="s">
        <v>1530</v>
      </c>
      <c r="D116" s="246">
        <f>D114-H114</f>
        <v>0</v>
      </c>
      <c r="P116" s="252" t="s">
        <v>1532</v>
      </c>
      <c r="Q116" s="249"/>
      <c r="R116" s="251"/>
      <c r="S116" s="250"/>
      <c r="T116" s="253"/>
      <c r="U116" s="250"/>
      <c r="V116" s="253"/>
      <c r="W116" s="250"/>
      <c r="X116" s="253"/>
      <c r="Y116" s="250"/>
      <c r="Z116" s="250"/>
      <c r="AA116" s="253"/>
      <c r="AB116" s="250"/>
      <c r="AC116" s="250"/>
      <c r="AD116" s="250"/>
      <c r="AE116" s="250"/>
      <c r="AF116" s="250"/>
      <c r="AG116" s="253"/>
      <c r="AH116" s="250"/>
      <c r="AI116" s="250"/>
      <c r="AJ116" s="253"/>
      <c r="AK116" s="250"/>
      <c r="AL116" s="250"/>
      <c r="AM116" s="250"/>
      <c r="AN116" s="250"/>
      <c r="AO116" s="250"/>
      <c r="AP116" s="253"/>
      <c r="AQ116" s="250"/>
      <c r="AR116" s="250"/>
      <c r="AS116" s="253"/>
      <c r="AT116" s="250"/>
      <c r="AU116" s="250"/>
      <c r="AV116" s="253"/>
      <c r="AW116" s="250"/>
      <c r="AX116" s="250"/>
      <c r="AY116" s="253"/>
      <c r="AZ116" s="250"/>
      <c r="BA116" s="250"/>
      <c r="BB116" s="253"/>
      <c r="BC116" s="250"/>
      <c r="BD116" s="251"/>
      <c r="BE116" s="251"/>
      <c r="BF116" s="251"/>
      <c r="BG116" s="251"/>
      <c r="BH116" s="251"/>
      <c r="BI116" s="248">
        <f>BI115/BJ115</f>
        <v>0.53019480519480522</v>
      </c>
      <c r="BJ116" t="s">
        <v>1541</v>
      </c>
    </row>
    <row r="117" spans="3:63" x14ac:dyDescent="0.3">
      <c r="P117" s="252"/>
      <c r="Q117" s="254" t="s">
        <v>1533</v>
      </c>
      <c r="R117" s="251" t="s">
        <v>1534</v>
      </c>
      <c r="S117" s="250">
        <f>COUNTIF(S$3:S$112,-1)</f>
        <v>0</v>
      </c>
      <c r="T117" s="255">
        <f>S117/S$121</f>
        <v>0</v>
      </c>
      <c r="U117" s="250">
        <f>COUNTIF(U$3:U$112,-1)</f>
        <v>0</v>
      </c>
      <c r="V117" s="255">
        <f>U117/U$121</f>
        <v>0</v>
      </c>
      <c r="W117" s="250">
        <f>COUNTIF(W$3:W$112,-1)</f>
        <v>0</v>
      </c>
      <c r="X117" s="255">
        <f>W117/W$121</f>
        <v>0</v>
      </c>
      <c r="Y117" s="250">
        <f>COUNTIF(Y$3:Y$112,-1)</f>
        <v>0</v>
      </c>
      <c r="Z117" s="255">
        <f>Y117/Y$121</f>
        <v>0</v>
      </c>
      <c r="AA117" s="253"/>
      <c r="AB117" s="250">
        <f>COUNTIF(AB$3:AB$112,-1)</f>
        <v>1</v>
      </c>
      <c r="AC117" s="255">
        <f>AB117/AB$121</f>
        <v>9.0909090909090905E-3</v>
      </c>
      <c r="AD117" s="250"/>
      <c r="AE117" s="250">
        <f>COUNTIF(AE$3:AE$112,-1)</f>
        <v>0</v>
      </c>
      <c r="AF117" s="255">
        <f>AE117/AE$121</f>
        <v>0</v>
      </c>
      <c r="AG117" s="253"/>
      <c r="AH117" s="250">
        <f>COUNTIF(AH$3:AH$112,-1)</f>
        <v>4</v>
      </c>
      <c r="AI117" s="255">
        <f>AH117/AH$121</f>
        <v>3.6363636363636362E-2</v>
      </c>
      <c r="AJ117" s="253"/>
      <c r="AK117" s="250">
        <f>COUNTIF(AK$3:AK$112,-1)</f>
        <v>2</v>
      </c>
      <c r="AL117" s="255">
        <f>AK117/AK$121</f>
        <v>1.8181818181818181E-2</v>
      </c>
      <c r="AM117" s="250"/>
      <c r="AN117" s="250">
        <f>COUNTIF(AN$3:AN$112,-1)</f>
        <v>2</v>
      </c>
      <c r="AO117" s="255">
        <f>AN117/AN$121</f>
        <v>1.8181818181818181E-2</v>
      </c>
      <c r="AP117" s="253"/>
      <c r="AQ117" s="250">
        <f>COUNTIF(AQ$3:AQ$112,-1)</f>
        <v>2</v>
      </c>
      <c r="AR117" s="255">
        <f>AQ117/AQ$121</f>
        <v>1.8181818181818181E-2</v>
      </c>
      <c r="AS117" s="253"/>
      <c r="AT117" s="250">
        <f>COUNTIF(AT$3:AT$112,-1)</f>
        <v>9</v>
      </c>
      <c r="AU117" s="255">
        <f>AT117/AT$121</f>
        <v>8.1818181818181818E-2</v>
      </c>
      <c r="AV117" s="253"/>
      <c r="AW117" s="250">
        <f>COUNTIF(AW$3:AW$112,-1)</f>
        <v>8</v>
      </c>
      <c r="AX117" s="255">
        <f>AW117/AW$121</f>
        <v>7.2727272727272724E-2</v>
      </c>
      <c r="AY117" s="253"/>
      <c r="AZ117" s="250">
        <f>COUNTIF(AZ$3:AZ$112,-1)</f>
        <v>0</v>
      </c>
      <c r="BA117" s="255">
        <f>AZ117/AZ$121</f>
        <v>0</v>
      </c>
      <c r="BB117" s="253"/>
      <c r="BC117" s="250">
        <f>COUNTIF(BC$3:BC$112,-1)</f>
        <v>0</v>
      </c>
      <c r="BD117" s="255">
        <f>BC117/BC$121</f>
        <v>0</v>
      </c>
      <c r="BE117" s="251"/>
      <c r="BF117" s="251"/>
      <c r="BG117" s="251"/>
      <c r="BH117" s="251"/>
    </row>
    <row r="118" spans="3:63" x14ac:dyDescent="0.3">
      <c r="P118" s="252"/>
      <c r="Q118" s="256" t="s">
        <v>1535</v>
      </c>
      <c r="R118" s="251" t="s">
        <v>1536</v>
      </c>
      <c r="S118" s="250">
        <f>COUNTIF(S$3:S$112,0)</f>
        <v>1</v>
      </c>
      <c r="T118" s="255">
        <f t="shared" ref="T118:T121" si="15">S118/S$121</f>
        <v>9.0909090909090905E-3</v>
      </c>
      <c r="U118" s="250">
        <f>COUNTIF(U$3:U$112,0)</f>
        <v>22</v>
      </c>
      <c r="V118" s="255">
        <f t="shared" ref="V118" si="16">U118/U$121</f>
        <v>0.2</v>
      </c>
      <c r="W118" s="250">
        <f>COUNTIF(W$3:W$112,0)</f>
        <v>21</v>
      </c>
      <c r="X118" s="255">
        <f t="shared" ref="X118" si="17">W118/W$121</f>
        <v>0.19090909090909092</v>
      </c>
      <c r="Y118" s="250">
        <f>COUNTIF(Y$3:Y$112,0)</f>
        <v>16</v>
      </c>
      <c r="Z118" s="255">
        <f t="shared" ref="Z118" si="18">Y118/Y$121</f>
        <v>0.14545454545454545</v>
      </c>
      <c r="AA118" s="253"/>
      <c r="AB118" s="250">
        <f>COUNTIF(AB$3:AB$112,0)</f>
        <v>29</v>
      </c>
      <c r="AC118" s="255">
        <f t="shared" ref="AC118:AC121" si="19">AB118/AB$121</f>
        <v>0.26363636363636361</v>
      </c>
      <c r="AD118" s="250"/>
      <c r="AE118" s="250">
        <f>COUNTIF(AE$3:AE$112,0)</f>
        <v>57</v>
      </c>
      <c r="AF118" s="255">
        <f t="shared" ref="AF118:AF121" si="20">AE118/AE$121</f>
        <v>0.51818181818181819</v>
      </c>
      <c r="AG118" s="253"/>
      <c r="AH118" s="250">
        <f>COUNTIF(AH$3:AH$112,0)</f>
        <v>68</v>
      </c>
      <c r="AI118" s="255">
        <f t="shared" ref="AI118:AI121" si="21">AH118/AH$121</f>
        <v>0.61818181818181817</v>
      </c>
      <c r="AJ118" s="253"/>
      <c r="AK118" s="250">
        <f>COUNTIF(AK$3:AK$112,0)</f>
        <v>41</v>
      </c>
      <c r="AL118" s="255">
        <f t="shared" ref="AL118:AL121" si="22">AK118/AK$121</f>
        <v>0.37272727272727274</v>
      </c>
      <c r="AM118" s="250"/>
      <c r="AN118" s="250">
        <f>COUNTIF(AN$3:AN$112,0)</f>
        <v>55</v>
      </c>
      <c r="AO118" s="255">
        <f t="shared" ref="AO118:AO121" si="23">AN118/AN$121</f>
        <v>0.5</v>
      </c>
      <c r="AP118" s="253"/>
      <c r="AQ118" s="250">
        <f>COUNTIF(AQ$3:AQ$112,0)</f>
        <v>35</v>
      </c>
      <c r="AR118" s="255">
        <f t="shared" ref="AR118:AR121" si="24">AQ118/AQ$121</f>
        <v>0.31818181818181818</v>
      </c>
      <c r="AS118" s="253"/>
      <c r="AT118" s="250">
        <f>COUNTIF(AT$3:AT$112,0)</f>
        <v>71</v>
      </c>
      <c r="AU118" s="255">
        <f t="shared" ref="AU118:AU121" si="25">AT118/AT$121</f>
        <v>0.6454545454545455</v>
      </c>
      <c r="AV118" s="253"/>
      <c r="AW118" s="250">
        <f>COUNTIF(AW$3:AW$112,0)</f>
        <v>73</v>
      </c>
      <c r="AX118" s="255">
        <f t="shared" ref="AX118:AX121" si="26">AW118/AW$121</f>
        <v>0.66363636363636369</v>
      </c>
      <c r="AY118" s="253"/>
      <c r="AZ118" s="250">
        <f>COUNTIF(AZ$3:AZ$112,0)</f>
        <v>20</v>
      </c>
      <c r="BA118" s="255">
        <f t="shared" ref="BA118:BA121" si="27">AZ118/AZ$121</f>
        <v>0.18181818181818182</v>
      </c>
      <c r="BB118" s="253"/>
      <c r="BC118" s="250">
        <f>COUNTIF(BC$3:BC$112,0)</f>
        <v>7</v>
      </c>
      <c r="BD118" s="255">
        <f t="shared" ref="BD118:BD121" si="28">BC118/BC$121</f>
        <v>6.363636363636363E-2</v>
      </c>
      <c r="BE118" s="251"/>
      <c r="BF118" s="251"/>
      <c r="BG118" s="251"/>
      <c r="BH118" s="251"/>
      <c r="BI118" s="260" t="s">
        <v>1340</v>
      </c>
      <c r="BJ118" s="247">
        <f>COUNTIF(BJ$3:BJ$112,"Sensibilisation")</f>
        <v>9</v>
      </c>
      <c r="BK118" s="248">
        <f>BJ118/$BJ$135</f>
        <v>8.3333333333333329E-2</v>
      </c>
    </row>
    <row r="119" spans="3:63" x14ac:dyDescent="0.3">
      <c r="P119" s="252"/>
      <c r="Q119" s="257" t="s">
        <v>1537</v>
      </c>
      <c r="R119" s="251" t="s">
        <v>1538</v>
      </c>
      <c r="S119" s="250">
        <f>COUNTIF(S$3:S$112,1)</f>
        <v>22</v>
      </c>
      <c r="T119" s="255">
        <f t="shared" si="15"/>
        <v>0.2</v>
      </c>
      <c r="U119" s="250">
        <f>COUNTIF(U$3:U$112,1)</f>
        <v>14</v>
      </c>
      <c r="V119" s="255">
        <f t="shared" ref="V119" si="29">U119/U$121</f>
        <v>0.12727272727272726</v>
      </c>
      <c r="W119" s="250">
        <f>COUNTIF(W$3:W$112,1)</f>
        <v>12</v>
      </c>
      <c r="X119" s="255">
        <f t="shared" ref="X119" si="30">W119/W$121</f>
        <v>0.10909090909090909</v>
      </c>
      <c r="Y119" s="250">
        <f>COUNTIF(Y$3:Y$112,1)</f>
        <v>50</v>
      </c>
      <c r="Z119" s="255">
        <f t="shared" ref="Z119" si="31">Y119/Y$121</f>
        <v>0.45454545454545453</v>
      </c>
      <c r="AA119" s="253"/>
      <c r="AB119" s="250">
        <f>COUNTIF(AB$3:AB$112,1)</f>
        <v>32</v>
      </c>
      <c r="AC119" s="255">
        <f t="shared" si="19"/>
        <v>0.29090909090909089</v>
      </c>
      <c r="AD119" s="250"/>
      <c r="AE119" s="250">
        <f>COUNTIF(AE$3:AE$112,1)</f>
        <v>25</v>
      </c>
      <c r="AF119" s="255">
        <f t="shared" si="20"/>
        <v>0.22727272727272727</v>
      </c>
      <c r="AG119" s="253"/>
      <c r="AH119" s="250">
        <f>COUNTIF(AH$3:AH$112,1)</f>
        <v>27</v>
      </c>
      <c r="AI119" s="255">
        <f t="shared" si="21"/>
        <v>0.24545454545454545</v>
      </c>
      <c r="AJ119" s="253"/>
      <c r="AK119" s="250">
        <f>COUNTIF(AK$3:AK$112,1)</f>
        <v>34</v>
      </c>
      <c r="AL119" s="255">
        <f t="shared" si="22"/>
        <v>0.30909090909090908</v>
      </c>
      <c r="AM119" s="250"/>
      <c r="AN119" s="250">
        <f>COUNTIF(AN$3:AN$112,1)</f>
        <v>31</v>
      </c>
      <c r="AO119" s="255">
        <f t="shared" si="23"/>
        <v>0.2818181818181818</v>
      </c>
      <c r="AP119" s="253"/>
      <c r="AQ119" s="250">
        <f>COUNTIF(AQ$3:AQ$112,1)</f>
        <v>33</v>
      </c>
      <c r="AR119" s="255">
        <f t="shared" si="24"/>
        <v>0.3</v>
      </c>
      <c r="AS119" s="253"/>
      <c r="AT119" s="250">
        <f>COUNTIF(AT$3:AT$112,1)</f>
        <v>11</v>
      </c>
      <c r="AU119" s="255">
        <f t="shared" si="25"/>
        <v>0.1</v>
      </c>
      <c r="AV119" s="253"/>
      <c r="AW119" s="250">
        <f>COUNTIF(AW$3:AW$112,1)</f>
        <v>7</v>
      </c>
      <c r="AX119" s="255">
        <f t="shared" si="26"/>
        <v>6.363636363636363E-2</v>
      </c>
      <c r="AY119" s="253"/>
      <c r="AZ119" s="250">
        <f>COUNTIF(AZ$3:AZ$112,1)</f>
        <v>16</v>
      </c>
      <c r="BA119" s="255">
        <f t="shared" si="27"/>
        <v>0.14545454545454545</v>
      </c>
      <c r="BB119" s="253"/>
      <c r="BC119" s="250">
        <f>COUNTIF(BC$3:BC$112,1)</f>
        <v>17</v>
      </c>
      <c r="BD119" s="255">
        <f t="shared" si="28"/>
        <v>0.15454545454545454</v>
      </c>
      <c r="BE119" s="251"/>
      <c r="BF119" s="251"/>
      <c r="BG119" s="251"/>
      <c r="BH119" s="251"/>
      <c r="BI119" s="260" t="s">
        <v>1205</v>
      </c>
      <c r="BJ119" s="247">
        <f>COUNTIF(BJ$3:BJ$112,"Plan/programme")</f>
        <v>28</v>
      </c>
      <c r="BK119" s="248">
        <f t="shared" ref="BK119:BK135" si="32">BJ119/$BJ$135</f>
        <v>0.25925925925925924</v>
      </c>
    </row>
    <row r="120" spans="3:63" x14ac:dyDescent="0.3">
      <c r="P120" s="252"/>
      <c r="Q120" s="258" t="s">
        <v>1539</v>
      </c>
      <c r="R120" s="251" t="s">
        <v>1540</v>
      </c>
      <c r="S120" s="250">
        <f>COUNTIF(S$3:S$112,2)</f>
        <v>87</v>
      </c>
      <c r="T120" s="255">
        <f t="shared" si="15"/>
        <v>0.79090909090909089</v>
      </c>
      <c r="U120" s="250">
        <f>COUNTIF(U$3:U$112,2)</f>
        <v>74</v>
      </c>
      <c r="V120" s="255">
        <f t="shared" ref="V120" si="33">U120/U$121</f>
        <v>0.67272727272727273</v>
      </c>
      <c r="W120" s="250">
        <f>COUNTIF(W$3:W$112,2)</f>
        <v>77</v>
      </c>
      <c r="X120" s="255">
        <f t="shared" ref="X120" si="34">W120/W$121</f>
        <v>0.7</v>
      </c>
      <c r="Y120" s="250">
        <f>COUNTIF(Y$3:Y$112,2)</f>
        <v>44</v>
      </c>
      <c r="Z120" s="255">
        <f t="shared" ref="Z120" si="35">Y120/Y$121</f>
        <v>0.4</v>
      </c>
      <c r="AA120" s="253"/>
      <c r="AB120" s="250">
        <f>COUNTIF(AB$3:AB$112,2)</f>
        <v>48</v>
      </c>
      <c r="AC120" s="255">
        <f t="shared" si="19"/>
        <v>0.43636363636363634</v>
      </c>
      <c r="AD120" s="250"/>
      <c r="AE120" s="250">
        <f>COUNTIF(AE$3:AE$112,2)</f>
        <v>28</v>
      </c>
      <c r="AF120" s="255">
        <f t="shared" si="20"/>
        <v>0.25454545454545452</v>
      </c>
      <c r="AG120" s="253"/>
      <c r="AH120" s="250">
        <f>COUNTIF(AH$3:AH$112,2)</f>
        <v>11</v>
      </c>
      <c r="AI120" s="255">
        <f t="shared" si="21"/>
        <v>0.1</v>
      </c>
      <c r="AJ120" s="253"/>
      <c r="AK120" s="250">
        <f>COUNTIF(AK$3:AK$112,2)</f>
        <v>33</v>
      </c>
      <c r="AL120" s="255">
        <f t="shared" si="22"/>
        <v>0.3</v>
      </c>
      <c r="AM120" s="250"/>
      <c r="AN120" s="250">
        <f>COUNTIF(AN$3:AN$112,2)</f>
        <v>22</v>
      </c>
      <c r="AO120" s="255">
        <f t="shared" si="23"/>
        <v>0.2</v>
      </c>
      <c r="AP120" s="253"/>
      <c r="AQ120" s="250">
        <f>COUNTIF(AQ$3:AQ$112,2)</f>
        <v>40</v>
      </c>
      <c r="AR120" s="255">
        <f t="shared" si="24"/>
        <v>0.36363636363636365</v>
      </c>
      <c r="AS120" s="253"/>
      <c r="AT120" s="250">
        <f>COUNTIF(AT$3:AT$112,2)</f>
        <v>19</v>
      </c>
      <c r="AU120" s="255">
        <f t="shared" si="25"/>
        <v>0.17272727272727273</v>
      </c>
      <c r="AV120" s="253"/>
      <c r="AW120" s="250">
        <f>COUNTIF(AW$3:AW$112,2)</f>
        <v>22</v>
      </c>
      <c r="AX120" s="255">
        <f t="shared" si="26"/>
        <v>0.2</v>
      </c>
      <c r="AY120" s="253"/>
      <c r="AZ120" s="250">
        <f>COUNTIF(AZ$3:AZ$112,2)</f>
        <v>74</v>
      </c>
      <c r="BA120" s="255">
        <f t="shared" si="27"/>
        <v>0.67272727272727273</v>
      </c>
      <c r="BB120" s="253"/>
      <c r="BC120" s="250">
        <f>COUNTIF(BC$3:BC$112,2)</f>
        <v>86</v>
      </c>
      <c r="BD120" s="255">
        <f t="shared" si="28"/>
        <v>0.78181818181818186</v>
      </c>
      <c r="BE120" s="251"/>
      <c r="BF120" s="251"/>
      <c r="BG120" s="251"/>
      <c r="BH120" s="251"/>
      <c r="BI120" s="260" t="s">
        <v>1542</v>
      </c>
      <c r="BJ120" s="247">
        <f>COUNTIF(BJ$3:BJ$112,"Action")</f>
        <v>12</v>
      </c>
      <c r="BK120" s="248">
        <f t="shared" si="32"/>
        <v>0.1111111111111111</v>
      </c>
    </row>
    <row r="121" spans="3:63" x14ac:dyDescent="0.3">
      <c r="P121" s="249"/>
      <c r="Q121" s="249"/>
      <c r="R121" s="251"/>
      <c r="S121" s="250">
        <f>SUM(S117:S120)</f>
        <v>110</v>
      </c>
      <c r="T121" s="255">
        <f t="shared" si="15"/>
        <v>1</v>
      </c>
      <c r="U121" s="250">
        <f>SUM(U117:U120)</f>
        <v>110</v>
      </c>
      <c r="V121" s="255">
        <f t="shared" ref="V121" si="36">U121/U$121</f>
        <v>1</v>
      </c>
      <c r="W121" s="250">
        <f>SUM(W117:W120)</f>
        <v>110</v>
      </c>
      <c r="X121" s="255">
        <f t="shared" ref="X121" si="37">W121/W$121</f>
        <v>1</v>
      </c>
      <c r="Y121" s="250">
        <f>SUM(Y117:Y120)</f>
        <v>110</v>
      </c>
      <c r="Z121" s="255">
        <f t="shared" ref="Z121" si="38">Y121/Y$121</f>
        <v>1</v>
      </c>
      <c r="AA121" s="253"/>
      <c r="AB121" s="250">
        <f>SUM(AB117:AB120)</f>
        <v>110</v>
      </c>
      <c r="AC121" s="255">
        <f t="shared" si="19"/>
        <v>1</v>
      </c>
      <c r="AD121" s="250"/>
      <c r="AE121" s="250">
        <f>SUM(AE117:AE120)</f>
        <v>110</v>
      </c>
      <c r="AF121" s="255">
        <f t="shared" si="20"/>
        <v>1</v>
      </c>
      <c r="AG121" s="253"/>
      <c r="AH121" s="250">
        <f>SUM(AH117:AH120)</f>
        <v>110</v>
      </c>
      <c r="AI121" s="255">
        <f t="shared" si="21"/>
        <v>1</v>
      </c>
      <c r="AJ121" s="253"/>
      <c r="AK121" s="250">
        <f>SUM(AK117:AK120)</f>
        <v>110</v>
      </c>
      <c r="AL121" s="255">
        <f t="shared" si="22"/>
        <v>1</v>
      </c>
      <c r="AM121" s="250"/>
      <c r="AN121" s="250">
        <f>SUM(AN117:AN120)</f>
        <v>110</v>
      </c>
      <c r="AO121" s="255">
        <f t="shared" si="23"/>
        <v>1</v>
      </c>
      <c r="AP121" s="253"/>
      <c r="AQ121" s="250">
        <f>SUM(AQ117:AQ120)</f>
        <v>110</v>
      </c>
      <c r="AR121" s="255">
        <f t="shared" si="24"/>
        <v>1</v>
      </c>
      <c r="AS121" s="253"/>
      <c r="AT121" s="250">
        <f>SUM(AT117:AT120)</f>
        <v>110</v>
      </c>
      <c r="AU121" s="255">
        <f t="shared" si="25"/>
        <v>1</v>
      </c>
      <c r="AV121" s="253"/>
      <c r="AW121" s="250">
        <f>SUM(AW117:AW120)</f>
        <v>110</v>
      </c>
      <c r="AX121" s="255">
        <f t="shared" si="26"/>
        <v>1</v>
      </c>
      <c r="AY121" s="253"/>
      <c r="AZ121" s="250">
        <f>SUM(AZ117:AZ120)</f>
        <v>110</v>
      </c>
      <c r="BA121" s="255">
        <f t="shared" si="27"/>
        <v>1</v>
      </c>
      <c r="BB121" s="253"/>
      <c r="BC121" s="250">
        <f>SUM(BC117:BC120)</f>
        <v>110</v>
      </c>
      <c r="BD121" s="255">
        <f t="shared" si="28"/>
        <v>1</v>
      </c>
      <c r="BE121" s="251"/>
      <c r="BF121" s="251"/>
      <c r="BG121" s="251"/>
      <c r="BH121" s="251"/>
      <c r="BI121" s="261" t="s">
        <v>1300</v>
      </c>
      <c r="BJ121" s="247">
        <f>COUNTIF(BJ$3:BJ$112,"Action opérationnelle")</f>
        <v>4</v>
      </c>
      <c r="BK121" s="248">
        <f t="shared" si="32"/>
        <v>3.7037037037037035E-2</v>
      </c>
    </row>
    <row r="122" spans="3:63" x14ac:dyDescent="0.3">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I122" s="260" t="s">
        <v>1511</v>
      </c>
      <c r="BJ122" s="247">
        <f>COUNTIF(BJ$3:BJ$112,"Action floue")</f>
        <v>7</v>
      </c>
      <c r="BK122" s="248">
        <f t="shared" si="32"/>
        <v>6.4814814814814811E-2</v>
      </c>
    </row>
    <row r="123" spans="3:63" x14ac:dyDescent="0.3">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I123" s="260" t="s">
        <v>1289</v>
      </c>
      <c r="BJ123" s="247">
        <f>COUNTIF(BJ$3:BJ$112,"Etude")</f>
        <v>12</v>
      </c>
      <c r="BK123" s="248">
        <f t="shared" si="32"/>
        <v>0.1111111111111111</v>
      </c>
    </row>
    <row r="124" spans="3:63" x14ac:dyDescent="0.3">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I124" s="263" t="s">
        <v>1224</v>
      </c>
      <c r="BJ124" s="247">
        <f>COUNTIF(BJ$3:BJ$112,"Conseils")</f>
        <v>1</v>
      </c>
      <c r="BK124" s="248">
        <f t="shared" si="32"/>
        <v>9.2592592592592587E-3</v>
      </c>
    </row>
    <row r="125" spans="3:63" x14ac:dyDescent="0.3">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I125" s="263" t="s">
        <v>1250</v>
      </c>
      <c r="BJ125" s="247">
        <f>COUNTIF(BJ$3:BJ$112,"Planification")</f>
        <v>4</v>
      </c>
      <c r="BK125" s="248">
        <f t="shared" si="32"/>
        <v>3.7037037037037035E-2</v>
      </c>
    </row>
    <row r="126" spans="3:63" x14ac:dyDescent="0.3">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I126" s="260" t="s">
        <v>1314</v>
      </c>
      <c r="BJ126" s="247">
        <f>COUNTIF(BJ$3:BJ$112,"Partenariat")</f>
        <v>5</v>
      </c>
      <c r="BK126" s="248">
        <f t="shared" si="32"/>
        <v>4.6296296296296294E-2</v>
      </c>
    </row>
    <row r="127" spans="3:63" x14ac:dyDescent="0.3">
      <c r="BI127" s="260" t="s">
        <v>1557</v>
      </c>
      <c r="BJ127" s="247">
        <f>COUNTIF(BJ$3:BJ$112,"Mise en place plan/programme")</f>
        <v>6</v>
      </c>
      <c r="BK127" s="248">
        <f t="shared" si="32"/>
        <v>5.5555555555555552E-2</v>
      </c>
    </row>
    <row r="128" spans="3:63" x14ac:dyDescent="0.3">
      <c r="BI128" s="262" t="s">
        <v>1494</v>
      </c>
      <c r="BJ128" s="247">
        <f>COUNTIF(BJ$3:BJ$112,"Prise de compétences")</f>
        <v>1</v>
      </c>
      <c r="BK128" s="248">
        <f t="shared" si="32"/>
        <v>9.2592592592592587E-3</v>
      </c>
    </row>
    <row r="129" spans="61:63" x14ac:dyDescent="0.3">
      <c r="BI129" s="262" t="s">
        <v>1475</v>
      </c>
      <c r="BJ129" s="247">
        <f>COUNTIF(BJ$3:BJ$112,"Accompagnement")</f>
        <v>5</v>
      </c>
      <c r="BK129" s="248">
        <f t="shared" si="32"/>
        <v>4.6296296296296294E-2</v>
      </c>
    </row>
    <row r="130" spans="61:63" x14ac:dyDescent="0.3">
      <c r="BI130" s="263" t="s">
        <v>1467</v>
      </c>
      <c r="BJ130" s="247">
        <f>COUNTIF(BJ$3:BJ$112,"Actions sans trop de lien énergie-climat")</f>
        <v>1</v>
      </c>
      <c r="BK130" s="248">
        <f t="shared" si="32"/>
        <v>9.2592592592592587E-3</v>
      </c>
    </row>
    <row r="131" spans="61:63" x14ac:dyDescent="0.3">
      <c r="BI131" s="263" t="s">
        <v>1556</v>
      </c>
      <c r="BJ131" s="247">
        <f>COUNTIF(BJ$3:BJ$112,"Actions manque cruellement d'ambition")</f>
        <v>2</v>
      </c>
      <c r="BK131" s="248">
        <f t="shared" si="32"/>
        <v>1.8518518518518517E-2</v>
      </c>
    </row>
    <row r="132" spans="61:63" x14ac:dyDescent="0.3">
      <c r="BI132" s="264" t="s">
        <v>1555</v>
      </c>
      <c r="BJ132" s="247">
        <f>COUNTIF(BJ$3:BJ$112,"Mise en place de clause")</f>
        <v>4</v>
      </c>
      <c r="BK132" s="248">
        <f t="shared" si="32"/>
        <v>3.7037037037037035E-2</v>
      </c>
    </row>
    <row r="133" spans="61:63" x14ac:dyDescent="0.3">
      <c r="BI133" s="263" t="s">
        <v>1357</v>
      </c>
      <c r="BJ133" s="247">
        <f>COUNTIF(BJ$3:BJ$112,"Action en partie obligatoire")</f>
        <v>2</v>
      </c>
      <c r="BK133" s="248">
        <f t="shared" si="32"/>
        <v>1.8518518518518517E-2</v>
      </c>
    </row>
    <row r="134" spans="61:63" x14ac:dyDescent="0.3">
      <c r="BI134" s="260" t="s">
        <v>1558</v>
      </c>
      <c r="BJ134" s="247">
        <f>COUNTIF(BJ$3:BJ$112,"?")</f>
        <v>5</v>
      </c>
      <c r="BK134" s="248">
        <f t="shared" si="32"/>
        <v>4.6296296296296294E-2</v>
      </c>
    </row>
    <row r="135" spans="61:63" x14ac:dyDescent="0.3">
      <c r="BI135" s="260" t="s">
        <v>1543</v>
      </c>
      <c r="BJ135" s="247">
        <f>SUM(BJ118:BJ134)</f>
        <v>108</v>
      </c>
      <c r="BK135" s="248">
        <f t="shared" si="32"/>
        <v>1</v>
      </c>
    </row>
    <row r="136" spans="61:63" x14ac:dyDescent="0.3">
      <c r="BK136" s="248"/>
    </row>
    <row r="137" spans="61:63" x14ac:dyDescent="0.3">
      <c r="BK137" s="248"/>
    </row>
  </sheetData>
  <mergeCells count="38">
    <mergeCell ref="A22:A24"/>
    <mergeCell ref="AZ2:BB2"/>
    <mergeCell ref="S1:X1"/>
    <mergeCell ref="AQ1:BE1"/>
    <mergeCell ref="BF1:BG1"/>
    <mergeCell ref="S2:T2"/>
    <mergeCell ref="U2:V2"/>
    <mergeCell ref="W2:X2"/>
    <mergeCell ref="Y2:AA2"/>
    <mergeCell ref="AB2:AD2"/>
    <mergeCell ref="AE2:AG2"/>
    <mergeCell ref="AH2:AJ2"/>
    <mergeCell ref="AK2:AM2"/>
    <mergeCell ref="AN2:AP2"/>
    <mergeCell ref="AQ2:AS2"/>
    <mergeCell ref="AT2:AV2"/>
    <mergeCell ref="H1:H2"/>
    <mergeCell ref="AW2:AY2"/>
    <mergeCell ref="R1:R2"/>
    <mergeCell ref="Q1:Q2"/>
    <mergeCell ref="P1:P2"/>
    <mergeCell ref="O1:O2"/>
    <mergeCell ref="BC2:BE2"/>
    <mergeCell ref="N1:N2"/>
    <mergeCell ref="A1:A2"/>
    <mergeCell ref="Y1:AP1"/>
    <mergeCell ref="BI1:BI2"/>
    <mergeCell ref="G1:G2"/>
    <mergeCell ref="F1:F2"/>
    <mergeCell ref="E1:E2"/>
    <mergeCell ref="D1:D2"/>
    <mergeCell ref="C1:C2"/>
    <mergeCell ref="B1:B2"/>
    <mergeCell ref="M1:M2"/>
    <mergeCell ref="L1:L2"/>
    <mergeCell ref="K1:K2"/>
    <mergeCell ref="J1:J2"/>
    <mergeCell ref="I1:I2"/>
  </mergeCells>
  <phoneticPr fontId="27" type="noConversion"/>
  <conditionalFormatting sqref="S3:BE112">
    <cfRule type="colorScale" priority="2324">
      <colorScale>
        <cfvo type="num" val="-1"/>
        <cfvo type="num" val="0"/>
        <cfvo type="num" val="2"/>
        <color rgb="FFF8696B"/>
        <color theme="0" tint="-0.249977111117893"/>
        <color rgb="FF63BE7B"/>
      </colorScale>
    </cfRule>
  </conditionalFormatting>
  <conditionalFormatting sqref="T3">
    <cfRule type="colorScale" priority="2323">
      <colorScale>
        <cfvo type="num" val="-1"/>
        <cfvo type="num" val="0"/>
        <cfvo type="num" val="2"/>
        <color rgb="FFF8696B"/>
        <color theme="0" tint="-0.249977111117893"/>
        <color rgb="FF63BE7B"/>
      </colorScale>
    </cfRule>
  </conditionalFormatting>
  <conditionalFormatting sqref="V3">
    <cfRule type="colorScale" priority="2322">
      <colorScale>
        <cfvo type="num" val="-1"/>
        <cfvo type="num" val="0"/>
        <cfvo type="num" val="2"/>
        <color rgb="FFF8696B"/>
        <color theme="0" tint="-0.249977111117893"/>
        <color rgb="FF63BE7B"/>
      </colorScale>
    </cfRule>
  </conditionalFormatting>
  <conditionalFormatting sqref="W3">
    <cfRule type="colorScale" priority="2321">
      <colorScale>
        <cfvo type="num" val="-1"/>
        <cfvo type="num" val="0"/>
        <cfvo type="num" val="2"/>
        <color rgb="FFF8696B"/>
        <color theme="0" tint="-0.249977111117893"/>
        <color rgb="FF63BE7B"/>
      </colorScale>
    </cfRule>
  </conditionalFormatting>
  <conditionalFormatting sqref="Y3">
    <cfRule type="colorScale" priority="2320">
      <colorScale>
        <cfvo type="num" val="-1"/>
        <cfvo type="num" val="0"/>
        <cfvo type="num" val="2"/>
        <color rgb="FFF8696B"/>
        <color theme="0" tint="-0.249977111117893"/>
        <color rgb="FF63BE7B"/>
      </colorScale>
    </cfRule>
  </conditionalFormatting>
  <conditionalFormatting sqref="AE3">
    <cfRule type="colorScale" priority="2318">
      <colorScale>
        <cfvo type="num" val="-1"/>
        <cfvo type="num" val="0"/>
        <cfvo type="num" val="2"/>
        <color rgb="FFF8696B"/>
        <color theme="0" tint="-0.249977111117893"/>
        <color rgb="FF63BE7B"/>
      </colorScale>
    </cfRule>
  </conditionalFormatting>
  <conditionalFormatting sqref="AH3">
    <cfRule type="colorScale" priority="2317">
      <colorScale>
        <cfvo type="num" val="-1"/>
        <cfvo type="num" val="0"/>
        <cfvo type="num" val="2"/>
        <color rgb="FFF8696B"/>
        <color theme="0" tint="-0.249977111117893"/>
        <color rgb="FF63BE7B"/>
      </colorScale>
    </cfRule>
  </conditionalFormatting>
  <conditionalFormatting sqref="AK3">
    <cfRule type="colorScale" priority="2316">
      <colorScale>
        <cfvo type="num" val="-1"/>
        <cfvo type="num" val="0"/>
        <cfvo type="num" val="2"/>
        <color rgb="FFF8696B"/>
        <color theme="0" tint="-0.249977111117893"/>
        <color rgb="FF63BE7B"/>
      </colorScale>
    </cfRule>
  </conditionalFormatting>
  <conditionalFormatting sqref="AN3">
    <cfRule type="colorScale" priority="2315">
      <colorScale>
        <cfvo type="num" val="-1"/>
        <cfvo type="num" val="0"/>
        <cfvo type="num" val="2"/>
        <color rgb="FFF8696B"/>
        <color theme="0" tint="-0.249977111117893"/>
        <color rgb="FF63BE7B"/>
      </colorScale>
    </cfRule>
  </conditionalFormatting>
  <conditionalFormatting sqref="AW3">
    <cfRule type="colorScale" priority="2314">
      <colorScale>
        <cfvo type="num" val="-1"/>
        <cfvo type="num" val="0"/>
        <cfvo type="num" val="2"/>
        <color rgb="FFF8696B"/>
        <color theme="0" tint="-0.249977111117893"/>
        <color rgb="FF63BE7B"/>
      </colorScale>
    </cfRule>
  </conditionalFormatting>
  <conditionalFormatting sqref="BC3">
    <cfRule type="colorScale" priority="2313">
      <colorScale>
        <cfvo type="num" val="-1"/>
        <cfvo type="num" val="0"/>
        <cfvo type="num" val="2"/>
        <color rgb="FFF8696B"/>
        <color theme="0" tint="-0.249977111117893"/>
        <color rgb="FF63BE7B"/>
      </colorScale>
    </cfRule>
  </conditionalFormatting>
  <conditionalFormatting sqref="U3">
    <cfRule type="colorScale" priority="2312">
      <colorScale>
        <cfvo type="num" val="-1"/>
        <cfvo type="num" val="0"/>
        <cfvo type="num" val="2"/>
        <color rgb="FFF8696B"/>
        <color theme="0" tint="-0.249977111117893"/>
        <color rgb="FF63BE7B"/>
      </colorScale>
    </cfRule>
  </conditionalFormatting>
  <conditionalFormatting sqref="X3">
    <cfRule type="colorScale" priority="2311">
      <colorScale>
        <cfvo type="num" val="-1"/>
        <cfvo type="num" val="0"/>
        <cfvo type="num" val="2"/>
        <color rgb="FFF8696B"/>
        <color theme="0" tint="-0.249977111117893"/>
        <color rgb="FF63BE7B"/>
      </colorScale>
    </cfRule>
  </conditionalFormatting>
  <conditionalFormatting sqref="AB3">
    <cfRule type="colorScale" priority="2310">
      <colorScale>
        <cfvo type="num" val="-1"/>
        <cfvo type="num" val="0"/>
        <cfvo type="num" val="2"/>
        <color rgb="FFF8696B"/>
        <color theme="0" tint="-0.249977111117893"/>
        <color rgb="FF63BE7B"/>
      </colorScale>
    </cfRule>
  </conditionalFormatting>
  <conditionalFormatting sqref="AT3">
    <cfRule type="colorScale" priority="2308">
      <colorScale>
        <cfvo type="num" val="-1"/>
        <cfvo type="num" val="0"/>
        <cfvo type="num" val="2"/>
        <color rgb="FFF8696B"/>
        <color theme="0" tint="-0.249977111117893"/>
        <color rgb="FF63BE7B"/>
      </colorScale>
    </cfRule>
  </conditionalFormatting>
  <conditionalFormatting sqref="AQ3">
    <cfRule type="colorScale" priority="2307">
      <colorScale>
        <cfvo type="num" val="-1"/>
        <cfvo type="num" val="0"/>
        <cfvo type="num" val="2"/>
        <color rgb="FFF8696B"/>
        <color theme="0" tint="-0.249977111117893"/>
        <color rgb="FF63BE7B"/>
      </colorScale>
    </cfRule>
  </conditionalFormatting>
  <conditionalFormatting sqref="AZ3">
    <cfRule type="colorScale" priority="2306">
      <colorScale>
        <cfvo type="num" val="-1"/>
        <cfvo type="num" val="0"/>
        <cfvo type="num" val="2"/>
        <color rgb="FFF8696B"/>
        <color theme="0" tint="-0.249977111117893"/>
        <color rgb="FF63BE7B"/>
      </colorScale>
    </cfRule>
  </conditionalFormatting>
  <conditionalFormatting sqref="V4">
    <cfRule type="colorScale" priority="2303">
      <colorScale>
        <cfvo type="num" val="-1"/>
        <cfvo type="num" val="0"/>
        <cfvo type="num" val="2"/>
        <color rgb="FFF8696B"/>
        <color theme="0" tint="-0.249977111117893"/>
        <color rgb="FF63BE7B"/>
      </colorScale>
    </cfRule>
  </conditionalFormatting>
  <conditionalFormatting sqref="W4">
    <cfRule type="colorScale" priority="2302">
      <colorScale>
        <cfvo type="num" val="-1"/>
        <cfvo type="num" val="0"/>
        <cfvo type="num" val="2"/>
        <color rgb="FFF8696B"/>
        <color theme="0" tint="-0.249977111117893"/>
        <color rgb="FF63BE7B"/>
      </colorScale>
    </cfRule>
  </conditionalFormatting>
  <conditionalFormatting sqref="U4">
    <cfRule type="colorScale" priority="2301">
      <colorScale>
        <cfvo type="num" val="-1"/>
        <cfvo type="num" val="0"/>
        <cfvo type="num" val="2"/>
        <color rgb="FFF8696B"/>
        <color theme="0" tint="-0.249977111117893"/>
        <color rgb="FF63BE7B"/>
      </colorScale>
    </cfRule>
  </conditionalFormatting>
  <conditionalFormatting sqref="X4">
    <cfRule type="colorScale" priority="2300">
      <colorScale>
        <cfvo type="num" val="-1"/>
        <cfvo type="num" val="0"/>
        <cfvo type="num" val="2"/>
        <color rgb="FFF8696B"/>
        <color theme="0" tint="-0.249977111117893"/>
        <color rgb="FF63BE7B"/>
      </colorScale>
    </cfRule>
  </conditionalFormatting>
  <conditionalFormatting sqref="Y4">
    <cfRule type="colorScale" priority="2299">
      <colorScale>
        <cfvo type="num" val="-1"/>
        <cfvo type="num" val="0"/>
        <cfvo type="num" val="2"/>
        <color rgb="FFF8696B"/>
        <color theme="0" tint="-0.249977111117893"/>
        <color rgb="FF63BE7B"/>
      </colorScale>
    </cfRule>
  </conditionalFormatting>
  <conditionalFormatting sqref="AB4">
    <cfRule type="colorScale" priority="2298">
      <colorScale>
        <cfvo type="num" val="-1"/>
        <cfvo type="num" val="0"/>
        <cfvo type="num" val="2"/>
        <color rgb="FFF8696B"/>
        <color theme="0" tint="-0.249977111117893"/>
        <color rgb="FF63BE7B"/>
      </colorScale>
    </cfRule>
  </conditionalFormatting>
  <conditionalFormatting sqref="AE4">
    <cfRule type="colorScale" priority="2297">
      <colorScale>
        <cfvo type="num" val="-1"/>
        <cfvo type="num" val="0"/>
        <cfvo type="num" val="2"/>
        <color rgb="FFF8696B"/>
        <color theme="0" tint="-0.249977111117893"/>
        <color rgb="FF63BE7B"/>
      </colorScale>
    </cfRule>
  </conditionalFormatting>
  <conditionalFormatting sqref="AH4">
    <cfRule type="colorScale" priority="2296">
      <colorScale>
        <cfvo type="num" val="-1"/>
        <cfvo type="num" val="0"/>
        <cfvo type="num" val="2"/>
        <color rgb="FFF8696B"/>
        <color theme="0" tint="-0.249977111117893"/>
        <color rgb="FF63BE7B"/>
      </colorScale>
    </cfRule>
  </conditionalFormatting>
  <conditionalFormatting sqref="AK4">
    <cfRule type="colorScale" priority="2295">
      <colorScale>
        <cfvo type="num" val="-1"/>
        <cfvo type="num" val="0"/>
        <cfvo type="num" val="2"/>
        <color rgb="FFF8696B"/>
        <color theme="0" tint="-0.249977111117893"/>
        <color rgb="FF63BE7B"/>
      </colorScale>
    </cfRule>
  </conditionalFormatting>
  <conditionalFormatting sqref="AN4">
    <cfRule type="colorScale" priority="2294">
      <colorScale>
        <cfvo type="num" val="-1"/>
        <cfvo type="num" val="0"/>
        <cfvo type="num" val="2"/>
        <color rgb="FFF8696B"/>
        <color theme="0" tint="-0.249977111117893"/>
        <color rgb="FF63BE7B"/>
      </colorScale>
    </cfRule>
  </conditionalFormatting>
  <conditionalFormatting sqref="AQ4">
    <cfRule type="colorScale" priority="2293">
      <colorScale>
        <cfvo type="num" val="-1"/>
        <cfvo type="num" val="0"/>
        <cfvo type="num" val="2"/>
        <color rgb="FFF8696B"/>
        <color theme="0" tint="-0.249977111117893"/>
        <color rgb="FF63BE7B"/>
      </colorScale>
    </cfRule>
  </conditionalFormatting>
  <conditionalFormatting sqref="AT4">
    <cfRule type="colorScale" priority="2292">
      <colorScale>
        <cfvo type="num" val="-1"/>
        <cfvo type="num" val="0"/>
        <cfvo type="num" val="2"/>
        <color rgb="FFF8696B"/>
        <color theme="0" tint="-0.249977111117893"/>
        <color rgb="FF63BE7B"/>
      </colorScale>
    </cfRule>
  </conditionalFormatting>
  <conditionalFormatting sqref="AW4">
    <cfRule type="colorScale" priority="2291">
      <colorScale>
        <cfvo type="num" val="-1"/>
        <cfvo type="num" val="0"/>
        <cfvo type="num" val="2"/>
        <color rgb="FFF8696B"/>
        <color theme="0" tint="-0.249977111117893"/>
        <color rgb="FF63BE7B"/>
      </colorScale>
    </cfRule>
  </conditionalFormatting>
  <conditionalFormatting sqref="AZ4">
    <cfRule type="colorScale" priority="2290">
      <colorScale>
        <cfvo type="num" val="-1"/>
        <cfvo type="num" val="0"/>
        <cfvo type="num" val="2"/>
        <color rgb="FFF8696B"/>
        <color theme="0" tint="-0.249977111117893"/>
        <color rgb="FF63BE7B"/>
      </colorScale>
    </cfRule>
  </conditionalFormatting>
  <conditionalFormatting sqref="BC4">
    <cfRule type="colorScale" priority="2289">
      <colorScale>
        <cfvo type="num" val="-1"/>
        <cfvo type="num" val="0"/>
        <cfvo type="num" val="2"/>
        <color rgb="FFF8696B"/>
        <color theme="0" tint="-0.249977111117893"/>
        <color rgb="FF63BE7B"/>
      </colorScale>
    </cfRule>
  </conditionalFormatting>
  <conditionalFormatting sqref="T53">
    <cfRule type="colorScale" priority="1471">
      <colorScale>
        <cfvo type="num" val="-1"/>
        <cfvo type="num" val="0"/>
        <cfvo type="num" val="2"/>
        <color rgb="FFF8696B"/>
        <color theme="0" tint="-0.249977111117893"/>
        <color rgb="FF63BE7B"/>
      </colorScale>
    </cfRule>
  </conditionalFormatting>
  <conditionalFormatting sqref="T5">
    <cfRule type="colorScale" priority="2281">
      <colorScale>
        <cfvo type="num" val="-1"/>
        <cfvo type="num" val="0"/>
        <cfvo type="num" val="2"/>
        <color rgb="FFF8696B"/>
        <color theme="0" tint="-0.249977111117893"/>
        <color rgb="FF63BE7B"/>
      </colorScale>
    </cfRule>
  </conditionalFormatting>
  <conditionalFormatting sqref="V5">
    <cfRule type="colorScale" priority="2280">
      <colorScale>
        <cfvo type="num" val="-1"/>
        <cfvo type="num" val="0"/>
        <cfvo type="num" val="2"/>
        <color rgb="FFF8696B"/>
        <color theme="0" tint="-0.249977111117893"/>
        <color rgb="FF63BE7B"/>
      </colorScale>
    </cfRule>
  </conditionalFormatting>
  <conditionalFormatting sqref="W5">
    <cfRule type="colorScale" priority="2279">
      <colorScale>
        <cfvo type="num" val="-1"/>
        <cfvo type="num" val="0"/>
        <cfvo type="num" val="2"/>
        <color rgb="FFF8696B"/>
        <color theme="0" tint="-0.249977111117893"/>
        <color rgb="FF63BE7B"/>
      </colorScale>
    </cfRule>
  </conditionalFormatting>
  <conditionalFormatting sqref="U5">
    <cfRule type="colorScale" priority="2278">
      <colorScale>
        <cfvo type="num" val="-1"/>
        <cfvo type="num" val="0"/>
        <cfvo type="num" val="2"/>
        <color rgb="FFF8696B"/>
        <color theme="0" tint="-0.249977111117893"/>
        <color rgb="FF63BE7B"/>
      </colorScale>
    </cfRule>
  </conditionalFormatting>
  <conditionalFormatting sqref="X5">
    <cfRule type="colorScale" priority="2277">
      <colorScale>
        <cfvo type="num" val="-1"/>
        <cfvo type="num" val="0"/>
        <cfvo type="num" val="2"/>
        <color rgb="FFF8696B"/>
        <color theme="0" tint="-0.249977111117893"/>
        <color rgb="FF63BE7B"/>
      </colorScale>
    </cfRule>
  </conditionalFormatting>
  <conditionalFormatting sqref="Y5">
    <cfRule type="colorScale" priority="2276">
      <colorScale>
        <cfvo type="num" val="-1"/>
        <cfvo type="num" val="0"/>
        <cfvo type="num" val="2"/>
        <color rgb="FFF8696B"/>
        <color theme="0" tint="-0.249977111117893"/>
        <color rgb="FF63BE7B"/>
      </colorScale>
    </cfRule>
  </conditionalFormatting>
  <conditionalFormatting sqref="AB5">
    <cfRule type="colorScale" priority="2275">
      <colorScale>
        <cfvo type="num" val="-1"/>
        <cfvo type="num" val="0"/>
        <cfvo type="num" val="2"/>
        <color rgb="FFF8696B"/>
        <color theme="0" tint="-0.249977111117893"/>
        <color rgb="FF63BE7B"/>
      </colorScale>
    </cfRule>
  </conditionalFormatting>
  <conditionalFormatting sqref="AE5">
    <cfRule type="colorScale" priority="2274">
      <colorScale>
        <cfvo type="num" val="-1"/>
        <cfvo type="num" val="0"/>
        <cfvo type="num" val="2"/>
        <color rgb="FFF8696B"/>
        <color theme="0" tint="-0.249977111117893"/>
        <color rgb="FF63BE7B"/>
      </colorScale>
    </cfRule>
  </conditionalFormatting>
  <conditionalFormatting sqref="AH5">
    <cfRule type="colorScale" priority="2273">
      <colorScale>
        <cfvo type="num" val="-1"/>
        <cfvo type="num" val="0"/>
        <cfvo type="num" val="2"/>
        <color rgb="FFF8696B"/>
        <color theme="0" tint="-0.249977111117893"/>
        <color rgb="FF63BE7B"/>
      </colorScale>
    </cfRule>
  </conditionalFormatting>
  <conditionalFormatting sqref="AK5">
    <cfRule type="colorScale" priority="2272">
      <colorScale>
        <cfvo type="num" val="-1"/>
        <cfvo type="num" val="0"/>
        <cfvo type="num" val="2"/>
        <color rgb="FFF8696B"/>
        <color theme="0" tint="-0.249977111117893"/>
        <color rgb="FF63BE7B"/>
      </colorScale>
    </cfRule>
  </conditionalFormatting>
  <conditionalFormatting sqref="AN5">
    <cfRule type="colorScale" priority="2271">
      <colorScale>
        <cfvo type="num" val="-1"/>
        <cfvo type="num" val="0"/>
        <cfvo type="num" val="2"/>
        <color rgb="FFF8696B"/>
        <color theme="0" tint="-0.249977111117893"/>
        <color rgb="FF63BE7B"/>
      </colorScale>
    </cfRule>
  </conditionalFormatting>
  <conditionalFormatting sqref="AQ5 AT5 AW5">
    <cfRule type="colorScale" priority="2270">
      <colorScale>
        <cfvo type="num" val="-1"/>
        <cfvo type="num" val="0"/>
        <cfvo type="num" val="2"/>
        <color rgb="FFF8696B"/>
        <color theme="0" tint="-0.249977111117893"/>
        <color rgb="FF63BE7B"/>
      </colorScale>
    </cfRule>
  </conditionalFormatting>
  <conditionalFormatting sqref="BC5 AZ5">
    <cfRule type="colorScale" priority="2269">
      <colorScale>
        <cfvo type="num" val="-1"/>
        <cfvo type="num" val="0"/>
        <cfvo type="num" val="2"/>
        <color rgb="FFF8696B"/>
        <color theme="0" tint="-0.249977111117893"/>
        <color rgb="FF63BE7B"/>
      </colorScale>
    </cfRule>
  </conditionalFormatting>
  <conditionalFormatting sqref="T4">
    <cfRule type="colorScale" priority="2268">
      <colorScale>
        <cfvo type="num" val="-1"/>
        <cfvo type="num" val="0"/>
        <cfvo type="num" val="2"/>
        <color rgb="FFF8696B"/>
        <color theme="0" tint="-0.249977111117893"/>
        <color rgb="FF63BE7B"/>
      </colorScale>
    </cfRule>
  </conditionalFormatting>
  <conditionalFormatting sqref="AN53">
    <cfRule type="colorScale" priority="1456">
      <colorScale>
        <cfvo type="num" val="-1"/>
        <cfvo type="num" val="0"/>
        <cfvo type="num" val="2"/>
        <color rgb="FFF8696B"/>
        <color theme="0" tint="-0.249977111117893"/>
        <color rgb="FF63BE7B"/>
      </colorScale>
    </cfRule>
  </conditionalFormatting>
  <conditionalFormatting sqref="T6">
    <cfRule type="colorScale" priority="2266">
      <colorScale>
        <cfvo type="num" val="-1"/>
        <cfvo type="num" val="0"/>
        <cfvo type="num" val="2"/>
        <color rgb="FFF8696B"/>
        <color theme="0" tint="-0.249977111117893"/>
        <color rgb="FF63BE7B"/>
      </colorScale>
    </cfRule>
  </conditionalFormatting>
  <conditionalFormatting sqref="U6:V6">
    <cfRule type="colorScale" priority="2265">
      <colorScale>
        <cfvo type="num" val="-1"/>
        <cfvo type="num" val="0"/>
        <cfvo type="num" val="2"/>
        <color rgb="FFF8696B"/>
        <color theme="0" tint="-0.249977111117893"/>
        <color rgb="FF63BE7B"/>
      </colorScale>
    </cfRule>
  </conditionalFormatting>
  <conditionalFormatting sqref="W6">
    <cfRule type="colorScale" priority="2264">
      <colorScale>
        <cfvo type="num" val="-1"/>
        <cfvo type="num" val="0"/>
        <cfvo type="num" val="2"/>
        <color rgb="FFF8696B"/>
        <color theme="0" tint="-0.249977111117893"/>
        <color rgb="FF63BE7B"/>
      </colorScale>
    </cfRule>
  </conditionalFormatting>
  <conditionalFormatting sqref="Y6">
    <cfRule type="colorScale" priority="2263">
      <colorScale>
        <cfvo type="num" val="-1"/>
        <cfvo type="num" val="0"/>
        <cfvo type="num" val="2"/>
        <color rgb="FFF8696B"/>
        <color theme="0" tint="-0.249977111117893"/>
        <color rgb="FF63BE7B"/>
      </colorScale>
    </cfRule>
  </conditionalFormatting>
  <conditionalFormatting sqref="AB6">
    <cfRule type="colorScale" priority="2262">
      <colorScale>
        <cfvo type="num" val="-1"/>
        <cfvo type="num" val="0"/>
        <cfvo type="num" val="2"/>
        <color rgb="FFF8696B"/>
        <color theme="0" tint="-0.249977111117893"/>
        <color rgb="FF63BE7B"/>
      </colorScale>
    </cfRule>
  </conditionalFormatting>
  <conditionalFormatting sqref="AE6">
    <cfRule type="colorScale" priority="2261">
      <colorScale>
        <cfvo type="num" val="-1"/>
        <cfvo type="num" val="0"/>
        <cfvo type="num" val="2"/>
        <color rgb="FFF8696B"/>
        <color theme="0" tint="-0.249977111117893"/>
        <color rgb="FF63BE7B"/>
      </colorScale>
    </cfRule>
  </conditionalFormatting>
  <conditionalFormatting sqref="AH6">
    <cfRule type="colorScale" priority="2260">
      <colorScale>
        <cfvo type="num" val="-1"/>
        <cfvo type="num" val="0"/>
        <cfvo type="num" val="2"/>
        <color rgb="FFF8696B"/>
        <color theme="0" tint="-0.249977111117893"/>
        <color rgb="FF63BE7B"/>
      </colorScale>
    </cfRule>
  </conditionalFormatting>
  <conditionalFormatting sqref="AK6">
    <cfRule type="colorScale" priority="2259">
      <colorScale>
        <cfvo type="num" val="-1"/>
        <cfvo type="num" val="0"/>
        <cfvo type="num" val="2"/>
        <color rgb="FFF8696B"/>
        <color theme="0" tint="-0.249977111117893"/>
        <color rgb="FF63BE7B"/>
      </colorScale>
    </cfRule>
  </conditionalFormatting>
  <conditionalFormatting sqref="AN6">
    <cfRule type="colorScale" priority="2258">
      <colorScale>
        <cfvo type="num" val="-1"/>
        <cfvo type="num" val="0"/>
        <cfvo type="num" val="2"/>
        <color rgb="FFF8696B"/>
        <color theme="0" tint="-0.249977111117893"/>
        <color rgb="FF63BE7B"/>
      </colorScale>
    </cfRule>
  </conditionalFormatting>
  <conditionalFormatting sqref="AT6 AQ6 AW6">
    <cfRule type="colorScale" priority="2257">
      <colorScale>
        <cfvo type="num" val="-1"/>
        <cfvo type="num" val="0"/>
        <cfvo type="num" val="2"/>
        <color rgb="FFF8696B"/>
        <color theme="0" tint="-0.249977111117893"/>
        <color rgb="FF63BE7B"/>
      </colorScale>
    </cfRule>
  </conditionalFormatting>
  <conditionalFormatting sqref="AZ6 BC6">
    <cfRule type="colorScale" priority="2256">
      <colorScale>
        <cfvo type="num" val="-1"/>
        <cfvo type="num" val="0"/>
        <cfvo type="num" val="2"/>
        <color rgb="FFF8696B"/>
        <color theme="0" tint="-0.249977111117893"/>
        <color rgb="FF63BE7B"/>
      </colorScale>
    </cfRule>
  </conditionalFormatting>
  <conditionalFormatting sqref="X6">
    <cfRule type="colorScale" priority="2255">
      <colorScale>
        <cfvo type="num" val="-1"/>
        <cfvo type="num" val="0"/>
        <cfvo type="num" val="2"/>
        <color rgb="FFF8696B"/>
        <color theme="0" tint="-0.249977111117893"/>
        <color rgb="FF63BE7B"/>
      </colorScale>
    </cfRule>
  </conditionalFormatting>
  <conditionalFormatting sqref="T54">
    <cfRule type="colorScale" priority="1443">
      <colorScale>
        <cfvo type="num" val="-1"/>
        <cfvo type="num" val="0"/>
        <cfvo type="num" val="2"/>
        <color rgb="FFF8696B"/>
        <color theme="0" tint="-0.249977111117893"/>
        <color rgb="FF63BE7B"/>
      </colorScale>
    </cfRule>
  </conditionalFormatting>
  <conditionalFormatting sqref="U7:V7">
    <cfRule type="colorScale" priority="2252">
      <colorScale>
        <cfvo type="num" val="-1"/>
        <cfvo type="num" val="0"/>
        <cfvo type="num" val="2"/>
        <color rgb="FFF8696B"/>
        <color theme="0" tint="-0.249977111117893"/>
        <color rgb="FF63BE7B"/>
      </colorScale>
    </cfRule>
  </conditionalFormatting>
  <conditionalFormatting sqref="W7">
    <cfRule type="colorScale" priority="2251">
      <colorScale>
        <cfvo type="num" val="-1"/>
        <cfvo type="num" val="0"/>
        <cfvo type="num" val="2"/>
        <color rgb="FFF8696B"/>
        <color theme="0" tint="-0.249977111117893"/>
        <color rgb="FF63BE7B"/>
      </colorScale>
    </cfRule>
  </conditionalFormatting>
  <conditionalFormatting sqref="X7">
    <cfRule type="colorScale" priority="2250">
      <colorScale>
        <cfvo type="num" val="-1"/>
        <cfvo type="num" val="0"/>
        <cfvo type="num" val="2"/>
        <color rgb="FFF8696B"/>
        <color theme="0" tint="-0.249977111117893"/>
        <color rgb="FF63BE7B"/>
      </colorScale>
    </cfRule>
  </conditionalFormatting>
  <conditionalFormatting sqref="T7">
    <cfRule type="colorScale" priority="2249">
      <colorScale>
        <cfvo type="num" val="-1"/>
        <cfvo type="num" val="0"/>
        <cfvo type="num" val="2"/>
        <color rgb="FFF8696B"/>
        <color theme="0" tint="-0.249977111117893"/>
        <color rgb="FF63BE7B"/>
      </colorScale>
    </cfRule>
  </conditionalFormatting>
  <conditionalFormatting sqref="Y7">
    <cfRule type="colorScale" priority="2248">
      <colorScale>
        <cfvo type="num" val="-1"/>
        <cfvo type="num" val="0"/>
        <cfvo type="num" val="2"/>
        <color rgb="FFF8696B"/>
        <color theme="0" tint="-0.249977111117893"/>
        <color rgb="FF63BE7B"/>
      </colorScale>
    </cfRule>
  </conditionalFormatting>
  <conditionalFormatting sqref="AB7">
    <cfRule type="colorScale" priority="2247">
      <colorScale>
        <cfvo type="num" val="-1"/>
        <cfvo type="num" val="0"/>
        <cfvo type="num" val="2"/>
        <color rgb="FFF8696B"/>
        <color theme="0" tint="-0.249977111117893"/>
        <color rgb="FF63BE7B"/>
      </colorScale>
    </cfRule>
  </conditionalFormatting>
  <conditionalFormatting sqref="AE7">
    <cfRule type="colorScale" priority="2246">
      <colorScale>
        <cfvo type="num" val="-1"/>
        <cfvo type="num" val="0"/>
        <cfvo type="num" val="2"/>
        <color rgb="FFF8696B"/>
        <color theme="0" tint="-0.249977111117893"/>
        <color rgb="FF63BE7B"/>
      </colorScale>
    </cfRule>
  </conditionalFormatting>
  <conditionalFormatting sqref="AH7">
    <cfRule type="colorScale" priority="2245">
      <colorScale>
        <cfvo type="num" val="-1"/>
        <cfvo type="num" val="0"/>
        <cfvo type="num" val="2"/>
        <color rgb="FFF8696B"/>
        <color theme="0" tint="-0.249977111117893"/>
        <color rgb="FF63BE7B"/>
      </colorScale>
    </cfRule>
  </conditionalFormatting>
  <conditionalFormatting sqref="AK7">
    <cfRule type="colorScale" priority="2244">
      <colorScale>
        <cfvo type="num" val="-1"/>
        <cfvo type="num" val="0"/>
        <cfvo type="num" val="2"/>
        <color rgb="FFF8696B"/>
        <color theme="0" tint="-0.249977111117893"/>
        <color rgb="FF63BE7B"/>
      </colorScale>
    </cfRule>
  </conditionalFormatting>
  <conditionalFormatting sqref="AN7">
    <cfRule type="colorScale" priority="2243">
      <colorScale>
        <cfvo type="num" val="-1"/>
        <cfvo type="num" val="0"/>
        <cfvo type="num" val="2"/>
        <color rgb="FFF8696B"/>
        <color theme="0" tint="-0.249977111117893"/>
        <color rgb="FF63BE7B"/>
      </colorScale>
    </cfRule>
  </conditionalFormatting>
  <conditionalFormatting sqref="AQ7">
    <cfRule type="colorScale" priority="2242">
      <colorScale>
        <cfvo type="num" val="-1"/>
        <cfvo type="num" val="0"/>
        <cfvo type="num" val="2"/>
        <color rgb="FFF8696B"/>
        <color theme="0" tint="-0.249977111117893"/>
        <color rgb="FF63BE7B"/>
      </colorScale>
    </cfRule>
  </conditionalFormatting>
  <conditionalFormatting sqref="AT7">
    <cfRule type="colorScale" priority="2241">
      <colorScale>
        <cfvo type="num" val="-1"/>
        <cfvo type="num" val="0"/>
        <cfvo type="num" val="2"/>
        <color rgb="FFF8696B"/>
        <color theme="0" tint="-0.249977111117893"/>
        <color rgb="FF63BE7B"/>
      </colorScale>
    </cfRule>
  </conditionalFormatting>
  <conditionalFormatting sqref="AW7">
    <cfRule type="colorScale" priority="2240">
      <colorScale>
        <cfvo type="num" val="-1"/>
        <cfvo type="num" val="0"/>
        <cfvo type="num" val="2"/>
        <color rgb="FFF8696B"/>
        <color theme="0" tint="-0.249977111117893"/>
        <color rgb="FF63BE7B"/>
      </colorScale>
    </cfRule>
  </conditionalFormatting>
  <conditionalFormatting sqref="AZ7">
    <cfRule type="colorScale" priority="2239">
      <colorScale>
        <cfvo type="num" val="-1"/>
        <cfvo type="num" val="0"/>
        <cfvo type="num" val="2"/>
        <color rgb="FFF8696B"/>
        <color theme="0" tint="-0.249977111117893"/>
        <color rgb="FF63BE7B"/>
      </colorScale>
    </cfRule>
  </conditionalFormatting>
  <conditionalFormatting sqref="BC7">
    <cfRule type="colorScale" priority="2238">
      <colorScale>
        <cfvo type="num" val="-1"/>
        <cfvo type="num" val="0"/>
        <cfvo type="num" val="2"/>
        <color rgb="FFF8696B"/>
        <color theme="0" tint="-0.249977111117893"/>
        <color rgb="FF63BE7B"/>
      </colorScale>
    </cfRule>
  </conditionalFormatting>
  <conditionalFormatting sqref="AQ54">
    <cfRule type="colorScale" priority="1426">
      <colorScale>
        <cfvo type="num" val="-1"/>
        <cfvo type="num" val="0"/>
        <cfvo type="num" val="2"/>
        <color rgb="FFF8696B"/>
        <color theme="0" tint="-0.249977111117893"/>
        <color rgb="FF63BE7B"/>
      </colorScale>
    </cfRule>
  </conditionalFormatting>
  <conditionalFormatting sqref="U8">
    <cfRule type="colorScale" priority="2236">
      <colorScale>
        <cfvo type="num" val="-1"/>
        <cfvo type="num" val="0"/>
        <cfvo type="num" val="2"/>
        <color rgb="FFF8696B"/>
        <color theme="0" tint="-0.249977111117893"/>
        <color rgb="FF63BE7B"/>
      </colorScale>
    </cfRule>
  </conditionalFormatting>
  <conditionalFormatting sqref="W8:X8">
    <cfRule type="colorScale" priority="2235">
      <colorScale>
        <cfvo type="num" val="-1"/>
        <cfvo type="num" val="0"/>
        <cfvo type="num" val="2"/>
        <color rgb="FFF8696B"/>
        <color theme="0" tint="-0.249977111117893"/>
        <color rgb="FF63BE7B"/>
      </colorScale>
    </cfRule>
  </conditionalFormatting>
  <conditionalFormatting sqref="AE8">
    <cfRule type="colorScale" priority="2230">
      <colorScale>
        <cfvo type="num" val="-1"/>
        <cfvo type="num" val="0"/>
        <cfvo type="num" val="2"/>
        <color rgb="FFF8696B"/>
        <color theme="0" tint="-0.249977111117893"/>
        <color rgb="FF63BE7B"/>
      </colorScale>
    </cfRule>
  </conditionalFormatting>
  <conditionalFormatting sqref="AH8">
    <cfRule type="colorScale" priority="2229">
      <colorScale>
        <cfvo type="num" val="-1"/>
        <cfvo type="num" val="0"/>
        <cfvo type="num" val="2"/>
        <color rgb="FFF8696B"/>
        <color theme="0" tint="-0.249977111117893"/>
        <color rgb="FF63BE7B"/>
      </colorScale>
    </cfRule>
  </conditionalFormatting>
  <conditionalFormatting sqref="AQ8">
    <cfRule type="colorScale" priority="2227">
      <colorScale>
        <cfvo type="num" val="-1"/>
        <cfvo type="num" val="0"/>
        <cfvo type="num" val="2"/>
        <color rgb="FFF8696B"/>
        <color theme="0" tint="-0.249977111117893"/>
        <color rgb="FF63BE7B"/>
      </colorScale>
    </cfRule>
  </conditionalFormatting>
  <conditionalFormatting sqref="AT8">
    <cfRule type="colorScale" priority="2226">
      <colorScale>
        <cfvo type="num" val="-1"/>
        <cfvo type="num" val="0"/>
        <cfvo type="num" val="2"/>
        <color rgb="FFF8696B"/>
        <color theme="0" tint="-0.249977111117893"/>
        <color rgb="FF63BE7B"/>
      </colorScale>
    </cfRule>
  </conditionalFormatting>
  <conditionalFormatting sqref="AW8">
    <cfRule type="colorScale" priority="2225">
      <colorScale>
        <cfvo type="num" val="-1"/>
        <cfvo type="num" val="0"/>
        <cfvo type="num" val="2"/>
        <color rgb="FFF8696B"/>
        <color theme="0" tint="-0.249977111117893"/>
        <color rgb="FF63BE7B"/>
      </colorScale>
    </cfRule>
  </conditionalFormatting>
  <conditionalFormatting sqref="AZ8">
    <cfRule type="colorScale" priority="2224">
      <colorScale>
        <cfvo type="num" val="-1"/>
        <cfvo type="num" val="0"/>
        <cfvo type="num" val="2"/>
        <color rgb="FFF8696B"/>
        <color theme="0" tint="-0.249977111117893"/>
        <color rgb="FF63BE7B"/>
      </colorScale>
    </cfRule>
  </conditionalFormatting>
  <conditionalFormatting sqref="V8">
    <cfRule type="colorScale" priority="2223">
      <colorScale>
        <cfvo type="num" val="-1"/>
        <cfvo type="num" val="0"/>
        <cfvo type="num" val="2"/>
        <color rgb="FFF8696B"/>
        <color theme="0" tint="-0.249977111117893"/>
        <color rgb="FF63BE7B"/>
      </colorScale>
    </cfRule>
  </conditionalFormatting>
  <conditionalFormatting sqref="T8">
    <cfRule type="colorScale" priority="2222">
      <colorScale>
        <cfvo type="num" val="-1"/>
        <cfvo type="num" val="0"/>
        <cfvo type="num" val="2"/>
        <color rgb="FFF8696B"/>
        <color theme="0" tint="-0.249977111117893"/>
        <color rgb="FF63BE7B"/>
      </colorScale>
    </cfRule>
  </conditionalFormatting>
  <conditionalFormatting sqref="Y8">
    <cfRule type="colorScale" priority="2221">
      <colorScale>
        <cfvo type="num" val="-1"/>
        <cfvo type="num" val="0"/>
        <cfvo type="num" val="2"/>
        <color rgb="FFF8696B"/>
        <color theme="0" tint="-0.249977111117893"/>
        <color rgb="FF63BE7B"/>
      </colorScale>
    </cfRule>
  </conditionalFormatting>
  <conditionalFormatting sqref="AB8">
    <cfRule type="colorScale" priority="2220">
      <colorScale>
        <cfvo type="num" val="-1"/>
        <cfvo type="num" val="0"/>
        <cfvo type="num" val="2"/>
        <color rgb="FFF8696B"/>
        <color theme="0" tint="-0.249977111117893"/>
        <color rgb="FF63BE7B"/>
      </colorScale>
    </cfRule>
  </conditionalFormatting>
  <conditionalFormatting sqref="AK8">
    <cfRule type="colorScale" priority="2219">
      <colorScale>
        <cfvo type="num" val="-1"/>
        <cfvo type="num" val="0"/>
        <cfvo type="num" val="2"/>
        <color rgb="FFF8696B"/>
        <color theme="0" tint="-0.249977111117893"/>
        <color rgb="FF63BE7B"/>
      </colorScale>
    </cfRule>
  </conditionalFormatting>
  <conditionalFormatting sqref="AN8">
    <cfRule type="colorScale" priority="2218">
      <colorScale>
        <cfvo type="num" val="-1"/>
        <cfvo type="num" val="0"/>
        <cfvo type="num" val="2"/>
        <color rgb="FFF8696B"/>
        <color theme="0" tint="-0.249977111117893"/>
        <color rgb="FF63BE7B"/>
      </colorScale>
    </cfRule>
  </conditionalFormatting>
  <conditionalFormatting sqref="BC8">
    <cfRule type="colorScale" priority="2217">
      <colorScale>
        <cfvo type="num" val="-1"/>
        <cfvo type="num" val="0"/>
        <cfvo type="num" val="2"/>
        <color rgb="FFF8696B"/>
        <color theme="0" tint="-0.249977111117893"/>
        <color rgb="FF63BE7B"/>
      </colorScale>
    </cfRule>
  </conditionalFormatting>
  <conditionalFormatting sqref="AG55">
    <cfRule type="colorScale" priority="1405">
      <colorScale>
        <cfvo type="num" val="-1"/>
        <cfvo type="num" val="0"/>
        <cfvo type="num" val="2"/>
        <color rgb="FFF8696B"/>
        <color theme="0" tint="-0.249977111117893"/>
        <color rgb="FF63BE7B"/>
      </colorScale>
    </cfRule>
  </conditionalFormatting>
  <conditionalFormatting sqref="U9">
    <cfRule type="colorScale" priority="2215">
      <colorScale>
        <cfvo type="num" val="-1"/>
        <cfvo type="num" val="0"/>
        <cfvo type="num" val="2"/>
        <color rgb="FFF8696B"/>
        <color theme="0" tint="-0.249977111117893"/>
        <color rgb="FF63BE7B"/>
      </colorScale>
    </cfRule>
  </conditionalFormatting>
  <conditionalFormatting sqref="W9">
    <cfRule type="colorScale" priority="2214">
      <colorScale>
        <cfvo type="num" val="-1"/>
        <cfvo type="num" val="0"/>
        <cfvo type="num" val="2"/>
        <color rgb="FFF8696B"/>
        <color theme="0" tint="-0.249977111117893"/>
        <color rgb="FF63BE7B"/>
      </colorScale>
    </cfRule>
  </conditionalFormatting>
  <conditionalFormatting sqref="V9">
    <cfRule type="colorScale" priority="2213">
      <colorScale>
        <cfvo type="num" val="-1"/>
        <cfvo type="num" val="0"/>
        <cfvo type="num" val="2"/>
        <color rgb="FFF8696B"/>
        <color theme="0" tint="-0.249977111117893"/>
        <color rgb="FF63BE7B"/>
      </colorScale>
    </cfRule>
  </conditionalFormatting>
  <conditionalFormatting sqref="T9">
    <cfRule type="colorScale" priority="2212">
      <colorScale>
        <cfvo type="num" val="-1"/>
        <cfvo type="num" val="0"/>
        <cfvo type="num" val="2"/>
        <color rgb="FFF8696B"/>
        <color theme="0" tint="-0.249977111117893"/>
        <color rgb="FF63BE7B"/>
      </colorScale>
    </cfRule>
  </conditionalFormatting>
  <conditionalFormatting sqref="Y9">
    <cfRule type="colorScale" priority="2211">
      <colorScale>
        <cfvo type="num" val="-1"/>
        <cfvo type="num" val="0"/>
        <cfvo type="num" val="2"/>
        <color rgb="FFF8696B"/>
        <color theme="0" tint="-0.249977111117893"/>
        <color rgb="FF63BE7B"/>
      </colorScale>
    </cfRule>
  </conditionalFormatting>
  <conditionalFormatting sqref="AB9">
    <cfRule type="colorScale" priority="2210">
      <colorScale>
        <cfvo type="num" val="-1"/>
        <cfvo type="num" val="0"/>
        <cfvo type="num" val="2"/>
        <color rgb="FFF8696B"/>
        <color theme="0" tint="-0.249977111117893"/>
        <color rgb="FF63BE7B"/>
      </colorScale>
    </cfRule>
  </conditionalFormatting>
  <conditionalFormatting sqref="AE9">
    <cfRule type="colorScale" priority="2209">
      <colorScale>
        <cfvo type="num" val="-1"/>
        <cfvo type="num" val="0"/>
        <cfvo type="num" val="2"/>
        <color rgb="FFF8696B"/>
        <color theme="0" tint="-0.249977111117893"/>
        <color rgb="FF63BE7B"/>
      </colorScale>
    </cfRule>
  </conditionalFormatting>
  <conditionalFormatting sqref="AH9">
    <cfRule type="colorScale" priority="2208">
      <colorScale>
        <cfvo type="num" val="-1"/>
        <cfvo type="num" val="0"/>
        <cfvo type="num" val="2"/>
        <color rgb="FFF8696B"/>
        <color theme="0" tint="-0.249977111117893"/>
        <color rgb="FF63BE7B"/>
      </colorScale>
    </cfRule>
  </conditionalFormatting>
  <conditionalFormatting sqref="AK9">
    <cfRule type="colorScale" priority="2207">
      <colorScale>
        <cfvo type="num" val="-1"/>
        <cfvo type="num" val="0"/>
        <cfvo type="num" val="2"/>
        <color rgb="FFF8696B"/>
        <color theme="0" tint="-0.249977111117893"/>
        <color rgb="FF63BE7B"/>
      </colorScale>
    </cfRule>
  </conditionalFormatting>
  <conditionalFormatting sqref="AN9">
    <cfRule type="colorScale" priority="2206">
      <colorScale>
        <cfvo type="num" val="-1"/>
        <cfvo type="num" val="0"/>
        <cfvo type="num" val="2"/>
        <color rgb="FFF8696B"/>
        <color theme="0" tint="-0.249977111117893"/>
        <color rgb="FF63BE7B"/>
      </colorScale>
    </cfRule>
  </conditionalFormatting>
  <conditionalFormatting sqref="AQ9">
    <cfRule type="colorScale" priority="2205">
      <colorScale>
        <cfvo type="num" val="-1"/>
        <cfvo type="num" val="0"/>
        <cfvo type="num" val="2"/>
        <color rgb="FFF8696B"/>
        <color theme="0" tint="-0.249977111117893"/>
        <color rgb="FF63BE7B"/>
      </colorScale>
    </cfRule>
  </conditionalFormatting>
  <conditionalFormatting sqref="AT9">
    <cfRule type="colorScale" priority="2204">
      <colorScale>
        <cfvo type="num" val="-1"/>
        <cfvo type="num" val="0"/>
        <cfvo type="num" val="2"/>
        <color rgb="FFF8696B"/>
        <color theme="0" tint="-0.249977111117893"/>
        <color rgb="FF63BE7B"/>
      </colorScale>
    </cfRule>
  </conditionalFormatting>
  <conditionalFormatting sqref="AW9">
    <cfRule type="colorScale" priority="2203">
      <colorScale>
        <cfvo type="num" val="-1"/>
        <cfvo type="num" val="0"/>
        <cfvo type="num" val="2"/>
        <color rgb="FFF8696B"/>
        <color theme="0" tint="-0.249977111117893"/>
        <color rgb="FF63BE7B"/>
      </colorScale>
    </cfRule>
  </conditionalFormatting>
  <conditionalFormatting sqref="AZ9">
    <cfRule type="colorScale" priority="2202">
      <colorScale>
        <cfvo type="num" val="-1"/>
        <cfvo type="num" val="0"/>
        <cfvo type="num" val="2"/>
        <color rgb="FFF8696B"/>
        <color theme="0" tint="-0.249977111117893"/>
        <color rgb="FF63BE7B"/>
      </colorScale>
    </cfRule>
  </conditionalFormatting>
  <conditionalFormatting sqref="BC9">
    <cfRule type="colorScale" priority="2201">
      <colorScale>
        <cfvo type="num" val="-1"/>
        <cfvo type="num" val="0"/>
        <cfvo type="num" val="2"/>
        <color rgb="FFF8696B"/>
        <color theme="0" tint="-0.249977111117893"/>
        <color rgb="FF63BE7B"/>
      </colorScale>
    </cfRule>
  </conditionalFormatting>
  <conditionalFormatting sqref="T10">
    <cfRule type="colorScale" priority="2200">
      <colorScale>
        <cfvo type="num" val="-1"/>
        <cfvo type="num" val="0"/>
        <cfvo type="num" val="2"/>
        <color rgb="FFF8696B"/>
        <color theme="0" tint="-0.249977111117893"/>
        <color rgb="FF63BE7B"/>
      </colorScale>
    </cfRule>
  </conditionalFormatting>
  <conditionalFormatting sqref="U10:V10">
    <cfRule type="colorScale" priority="2199">
      <colorScale>
        <cfvo type="num" val="-1"/>
        <cfvo type="num" val="0"/>
        <cfvo type="num" val="2"/>
        <color rgb="FFF8696B"/>
        <color theme="0" tint="-0.249977111117893"/>
        <color rgb="FF63BE7B"/>
      </colorScale>
    </cfRule>
  </conditionalFormatting>
  <conditionalFormatting sqref="W10:X10">
    <cfRule type="colorScale" priority="2198">
      <colorScale>
        <cfvo type="num" val="-1"/>
        <cfvo type="num" val="0"/>
        <cfvo type="num" val="2"/>
        <color rgb="FFF8696B"/>
        <color theme="0" tint="-0.249977111117893"/>
        <color rgb="FF63BE7B"/>
      </colorScale>
    </cfRule>
  </conditionalFormatting>
  <conditionalFormatting sqref="Y10">
    <cfRule type="colorScale" priority="2197">
      <colorScale>
        <cfvo type="num" val="-1"/>
        <cfvo type="num" val="0"/>
        <cfvo type="num" val="2"/>
        <color rgb="FFF8696B"/>
        <color theme="0" tint="-0.249977111117893"/>
        <color rgb="FF63BE7B"/>
      </colorScale>
    </cfRule>
  </conditionalFormatting>
  <conditionalFormatting sqref="AB10">
    <cfRule type="colorScale" priority="2196">
      <colorScale>
        <cfvo type="num" val="-1"/>
        <cfvo type="num" val="0"/>
        <cfvo type="num" val="2"/>
        <color rgb="FFF8696B"/>
        <color theme="0" tint="-0.249977111117893"/>
        <color rgb="FF63BE7B"/>
      </colorScale>
    </cfRule>
  </conditionalFormatting>
  <conditionalFormatting sqref="AE10">
    <cfRule type="colorScale" priority="2195">
      <colorScale>
        <cfvo type="num" val="-1"/>
        <cfvo type="num" val="0"/>
        <cfvo type="num" val="2"/>
        <color rgb="FFF8696B"/>
        <color theme="0" tint="-0.249977111117893"/>
        <color rgb="FF63BE7B"/>
      </colorScale>
    </cfRule>
  </conditionalFormatting>
  <conditionalFormatting sqref="AK10">
    <cfRule type="colorScale" priority="2193">
      <colorScale>
        <cfvo type="num" val="-1"/>
        <cfvo type="num" val="0"/>
        <cfvo type="num" val="2"/>
        <color rgb="FFF8696B"/>
        <color theme="0" tint="-0.249977111117893"/>
        <color rgb="FF63BE7B"/>
      </colorScale>
    </cfRule>
  </conditionalFormatting>
  <conditionalFormatting sqref="AN10">
    <cfRule type="colorScale" priority="2192">
      <colorScale>
        <cfvo type="num" val="-1"/>
        <cfvo type="num" val="0"/>
        <cfvo type="num" val="2"/>
        <color rgb="FFF8696B"/>
        <color theme="0" tint="-0.249977111117893"/>
        <color rgb="FF63BE7B"/>
      </colorScale>
    </cfRule>
  </conditionalFormatting>
  <conditionalFormatting sqref="AH10">
    <cfRule type="colorScale" priority="2191">
      <colorScale>
        <cfvo type="num" val="-1"/>
        <cfvo type="num" val="0"/>
        <cfvo type="num" val="2"/>
        <color rgb="FFF8696B"/>
        <color theme="0" tint="-0.249977111117893"/>
        <color rgb="FF63BE7B"/>
      </colorScale>
    </cfRule>
  </conditionalFormatting>
  <conditionalFormatting sqref="AQ10 AT10">
    <cfRule type="colorScale" priority="2190">
      <colorScale>
        <cfvo type="num" val="-1"/>
        <cfvo type="num" val="0"/>
        <cfvo type="num" val="2"/>
        <color rgb="FFF8696B"/>
        <color theme="0" tint="-0.249977111117893"/>
        <color rgb="FF63BE7B"/>
      </colorScale>
    </cfRule>
  </conditionalFormatting>
  <conditionalFormatting sqref="AW10">
    <cfRule type="colorScale" priority="2189">
      <colorScale>
        <cfvo type="num" val="-1"/>
        <cfvo type="num" val="0"/>
        <cfvo type="num" val="2"/>
        <color rgb="FFF8696B"/>
        <color theme="0" tint="-0.249977111117893"/>
        <color rgb="FF63BE7B"/>
      </colorScale>
    </cfRule>
  </conditionalFormatting>
  <conditionalFormatting sqref="BC10 AZ10">
    <cfRule type="colorScale" priority="2188">
      <colorScale>
        <cfvo type="num" val="-1"/>
        <cfvo type="num" val="0"/>
        <cfvo type="num" val="2"/>
        <color rgb="FFF8696B"/>
        <color theme="0" tint="-0.249977111117893"/>
        <color rgb="FF63BE7B"/>
      </colorScale>
    </cfRule>
  </conditionalFormatting>
  <conditionalFormatting sqref="U11:X11">
    <cfRule type="colorScale" priority="2187">
      <colorScale>
        <cfvo type="num" val="-1"/>
        <cfvo type="num" val="0"/>
        <cfvo type="num" val="2"/>
        <color rgb="FFF8696B"/>
        <color theme="0" tint="-0.249977111117893"/>
        <color rgb="FF63BE7B"/>
      </colorScale>
    </cfRule>
  </conditionalFormatting>
  <conditionalFormatting sqref="Y11">
    <cfRule type="colorScale" priority="2186">
      <colorScale>
        <cfvo type="num" val="-1"/>
        <cfvo type="num" val="0"/>
        <cfvo type="num" val="2"/>
        <color rgb="FFF8696B"/>
        <color theme="0" tint="-0.249977111117893"/>
        <color rgb="FF63BE7B"/>
      </colorScale>
    </cfRule>
  </conditionalFormatting>
  <conditionalFormatting sqref="AB11">
    <cfRule type="colorScale" priority="2185">
      <colorScale>
        <cfvo type="num" val="-1"/>
        <cfvo type="num" val="0"/>
        <cfvo type="num" val="2"/>
        <color rgb="FFF8696B"/>
        <color theme="0" tint="-0.249977111117893"/>
        <color rgb="FF63BE7B"/>
      </colorScale>
    </cfRule>
  </conditionalFormatting>
  <conditionalFormatting sqref="AH11">
    <cfRule type="colorScale" priority="2183">
      <colorScale>
        <cfvo type="num" val="-1"/>
        <cfvo type="num" val="0"/>
        <cfvo type="num" val="2"/>
        <color rgb="FFF8696B"/>
        <color theme="0" tint="-0.249977111117893"/>
        <color rgb="FF63BE7B"/>
      </colorScale>
    </cfRule>
  </conditionalFormatting>
  <conditionalFormatting sqref="AE11">
    <cfRule type="colorScale" priority="2184">
      <colorScale>
        <cfvo type="num" val="-1"/>
        <cfvo type="num" val="0"/>
        <cfvo type="num" val="2"/>
        <color rgb="FFF8696B"/>
        <color theme="0" tint="-0.249977111117893"/>
        <color rgb="FF63BE7B"/>
      </colorScale>
    </cfRule>
  </conditionalFormatting>
  <conditionalFormatting sqref="AK11">
    <cfRule type="colorScale" priority="2182">
      <colorScale>
        <cfvo type="num" val="-1"/>
        <cfvo type="num" val="0"/>
        <cfvo type="num" val="2"/>
        <color rgb="FFF8696B"/>
        <color theme="0" tint="-0.249977111117893"/>
        <color rgb="FF63BE7B"/>
      </colorScale>
    </cfRule>
  </conditionalFormatting>
  <conditionalFormatting sqref="AN11">
    <cfRule type="colorScale" priority="2181">
      <colorScale>
        <cfvo type="num" val="-1"/>
        <cfvo type="num" val="0"/>
        <cfvo type="num" val="2"/>
        <color rgb="FFF8696B"/>
        <color theme="0" tint="-0.249977111117893"/>
        <color rgb="FF63BE7B"/>
      </colorScale>
    </cfRule>
  </conditionalFormatting>
  <conditionalFormatting sqref="AQ11">
    <cfRule type="colorScale" priority="2180">
      <colorScale>
        <cfvo type="num" val="-1"/>
        <cfvo type="num" val="0"/>
        <cfvo type="num" val="2"/>
        <color rgb="FFF8696B"/>
        <color theme="0" tint="-0.249977111117893"/>
        <color rgb="FF63BE7B"/>
      </colorScale>
    </cfRule>
  </conditionalFormatting>
  <conditionalFormatting sqref="AZ11 BC11">
    <cfRule type="colorScale" priority="2179">
      <colorScale>
        <cfvo type="num" val="-1"/>
        <cfvo type="num" val="0"/>
        <cfvo type="num" val="2"/>
        <color rgb="FFF8696B"/>
        <color theme="0" tint="-0.249977111117893"/>
        <color rgb="FF63BE7B"/>
      </colorScale>
    </cfRule>
  </conditionalFormatting>
  <conditionalFormatting sqref="AT11">
    <cfRule type="colorScale" priority="2178">
      <colorScale>
        <cfvo type="num" val="-1"/>
        <cfvo type="num" val="0"/>
        <cfvo type="num" val="2"/>
        <color rgb="FFF8696B"/>
        <color theme="0" tint="-0.249977111117893"/>
        <color rgb="FF63BE7B"/>
      </colorScale>
    </cfRule>
  </conditionalFormatting>
  <conditionalFormatting sqref="AW11">
    <cfRule type="colorScale" priority="2177">
      <colorScale>
        <cfvo type="num" val="-1"/>
        <cfvo type="num" val="0"/>
        <cfvo type="num" val="2"/>
        <color rgb="FFF8696B"/>
        <color theme="0" tint="-0.249977111117893"/>
        <color rgb="FF63BE7B"/>
      </colorScale>
    </cfRule>
  </conditionalFormatting>
  <conditionalFormatting sqref="T12">
    <cfRule type="colorScale" priority="2176">
      <colorScale>
        <cfvo type="num" val="-1"/>
        <cfvo type="num" val="0"/>
        <cfvo type="num" val="2"/>
        <color rgb="FFF8696B"/>
        <color theme="0" tint="-0.249977111117893"/>
        <color rgb="FF63BE7B"/>
      </colorScale>
    </cfRule>
  </conditionalFormatting>
  <conditionalFormatting sqref="W12:X12 U12">
    <cfRule type="colorScale" priority="2175">
      <colorScale>
        <cfvo type="num" val="-1"/>
        <cfvo type="num" val="0"/>
        <cfvo type="num" val="2"/>
        <color rgb="FFF8696B"/>
        <color theme="0" tint="-0.249977111117893"/>
        <color rgb="FF63BE7B"/>
      </colorScale>
    </cfRule>
  </conditionalFormatting>
  <conditionalFormatting sqref="Y12">
    <cfRule type="colorScale" priority="2174">
      <colorScale>
        <cfvo type="num" val="-1"/>
        <cfvo type="num" val="0"/>
        <cfvo type="num" val="2"/>
        <color rgb="FFF8696B"/>
        <color theme="0" tint="-0.249977111117893"/>
        <color rgb="FF63BE7B"/>
      </colorScale>
    </cfRule>
  </conditionalFormatting>
  <conditionalFormatting sqref="AB12">
    <cfRule type="colorScale" priority="2173">
      <colorScale>
        <cfvo type="num" val="-1"/>
        <cfvo type="num" val="0"/>
        <cfvo type="num" val="2"/>
        <color rgb="FFF8696B"/>
        <color theme="0" tint="-0.249977111117893"/>
        <color rgb="FF63BE7B"/>
      </colorScale>
    </cfRule>
  </conditionalFormatting>
  <conditionalFormatting sqref="AE12">
    <cfRule type="colorScale" priority="2172">
      <colorScale>
        <cfvo type="num" val="-1"/>
        <cfvo type="num" val="0"/>
        <cfvo type="num" val="2"/>
        <color rgb="FFF8696B"/>
        <color theme="0" tint="-0.249977111117893"/>
        <color rgb="FF63BE7B"/>
      </colorScale>
    </cfRule>
  </conditionalFormatting>
  <conditionalFormatting sqref="AT12">
    <cfRule type="colorScale" priority="2169">
      <colorScale>
        <cfvo type="num" val="-1"/>
        <cfvo type="num" val="0"/>
        <cfvo type="num" val="2"/>
        <color rgb="FFF8696B"/>
        <color theme="0" tint="-0.249977111117893"/>
        <color rgb="FF63BE7B"/>
      </colorScale>
    </cfRule>
  </conditionalFormatting>
  <conditionalFormatting sqref="BC12">
    <cfRule type="colorScale" priority="2168">
      <colorScale>
        <cfvo type="num" val="-1"/>
        <cfvo type="num" val="0"/>
        <cfvo type="num" val="2"/>
        <color rgb="FFF8696B"/>
        <color theme="0" tint="-0.249977111117893"/>
        <color rgb="FF63BE7B"/>
      </colorScale>
    </cfRule>
  </conditionalFormatting>
  <conditionalFormatting sqref="V12">
    <cfRule type="colorScale" priority="2167">
      <colorScale>
        <cfvo type="num" val="-1"/>
        <cfvo type="num" val="0"/>
        <cfvo type="num" val="2"/>
        <color rgb="FFF8696B"/>
        <color theme="0" tint="-0.249977111117893"/>
        <color rgb="FF63BE7B"/>
      </colorScale>
    </cfRule>
  </conditionalFormatting>
  <conditionalFormatting sqref="AW12">
    <cfRule type="colorScale" priority="2165">
      <colorScale>
        <cfvo type="num" val="-1"/>
        <cfvo type="num" val="0"/>
        <cfvo type="num" val="2"/>
        <color rgb="FFF8696B"/>
        <color theme="0" tint="-0.249977111117893"/>
        <color rgb="FF63BE7B"/>
      </colorScale>
    </cfRule>
  </conditionalFormatting>
  <conditionalFormatting sqref="AA57">
    <cfRule type="colorScale" priority="1352">
      <colorScale>
        <cfvo type="num" val="-1"/>
        <cfvo type="num" val="0"/>
        <cfvo type="num" val="2"/>
        <color rgb="FFF8696B"/>
        <color theme="0" tint="-0.249977111117893"/>
        <color rgb="FF63BE7B"/>
      </colorScale>
    </cfRule>
  </conditionalFormatting>
  <conditionalFormatting sqref="AH12">
    <cfRule type="colorScale" priority="2162">
      <colorScale>
        <cfvo type="num" val="-1"/>
        <cfvo type="num" val="0"/>
        <cfvo type="num" val="2"/>
        <color rgb="FFF8696B"/>
        <color theme="0" tint="-0.249977111117893"/>
        <color rgb="FF63BE7B"/>
      </colorScale>
    </cfRule>
  </conditionalFormatting>
  <conditionalFormatting sqref="AK12">
    <cfRule type="colorScale" priority="2161">
      <colorScale>
        <cfvo type="num" val="-1"/>
        <cfvo type="num" val="0"/>
        <cfvo type="num" val="2"/>
        <color rgb="FFF8696B"/>
        <color theme="0" tint="-0.249977111117893"/>
        <color rgb="FF63BE7B"/>
      </colorScale>
    </cfRule>
  </conditionalFormatting>
  <conditionalFormatting sqref="T13">
    <cfRule type="colorScale" priority="2160">
      <colorScale>
        <cfvo type="num" val="-1"/>
        <cfvo type="num" val="0"/>
        <cfvo type="num" val="2"/>
        <color rgb="FFF8696B"/>
        <color theme="0" tint="-0.249977111117893"/>
        <color rgb="FF63BE7B"/>
      </colorScale>
    </cfRule>
  </conditionalFormatting>
  <conditionalFormatting sqref="W13:X13 U13">
    <cfRule type="colorScale" priority="2159">
      <colorScale>
        <cfvo type="num" val="-1"/>
        <cfvo type="num" val="0"/>
        <cfvo type="num" val="2"/>
        <color rgb="FFF8696B"/>
        <color theme="0" tint="-0.249977111117893"/>
        <color rgb="FF63BE7B"/>
      </colorScale>
    </cfRule>
  </conditionalFormatting>
  <conditionalFormatting sqref="V13">
    <cfRule type="colorScale" priority="2158">
      <colorScale>
        <cfvo type="num" val="-1"/>
        <cfvo type="num" val="0"/>
        <cfvo type="num" val="2"/>
        <color rgb="FFF8696B"/>
        <color theme="0" tint="-0.249977111117893"/>
        <color rgb="FF63BE7B"/>
      </colorScale>
    </cfRule>
  </conditionalFormatting>
  <conditionalFormatting sqref="AJ57">
    <cfRule type="colorScale" priority="1346">
      <colorScale>
        <cfvo type="num" val="-1"/>
        <cfvo type="num" val="0"/>
        <cfvo type="num" val="2"/>
        <color rgb="FFF8696B"/>
        <color theme="0" tint="-0.249977111117893"/>
        <color rgb="FF63BE7B"/>
      </colorScale>
    </cfRule>
  </conditionalFormatting>
  <conditionalFormatting sqref="Y13">
    <cfRule type="colorScale" priority="2156">
      <colorScale>
        <cfvo type="num" val="-1"/>
        <cfvo type="num" val="0"/>
        <cfvo type="num" val="2"/>
        <color rgb="FFF8696B"/>
        <color theme="0" tint="-0.249977111117893"/>
        <color rgb="FF63BE7B"/>
      </colorScale>
    </cfRule>
  </conditionalFormatting>
  <conditionalFormatting sqref="AB13">
    <cfRule type="colorScale" priority="2155">
      <colorScale>
        <cfvo type="num" val="-1"/>
        <cfvo type="num" val="0"/>
        <cfvo type="num" val="2"/>
        <color rgb="FFF8696B"/>
        <color theme="0" tint="-0.249977111117893"/>
        <color rgb="FF63BE7B"/>
      </colorScale>
    </cfRule>
  </conditionalFormatting>
  <conditionalFormatting sqref="AE13">
    <cfRule type="colorScale" priority="2154">
      <colorScale>
        <cfvo type="num" val="-1"/>
        <cfvo type="num" val="0"/>
        <cfvo type="num" val="2"/>
        <color rgb="FFF8696B"/>
        <color theme="0" tint="-0.249977111117893"/>
        <color rgb="FF63BE7B"/>
      </colorScale>
    </cfRule>
  </conditionalFormatting>
  <conditionalFormatting sqref="AH13">
    <cfRule type="colorScale" priority="2153">
      <colorScale>
        <cfvo type="num" val="-1"/>
        <cfvo type="num" val="0"/>
        <cfvo type="num" val="2"/>
        <color rgb="FFF8696B"/>
        <color theme="0" tint="-0.249977111117893"/>
        <color rgb="FF63BE7B"/>
      </colorScale>
    </cfRule>
  </conditionalFormatting>
  <conditionalFormatting sqref="AK13">
    <cfRule type="colorScale" priority="2152">
      <colorScale>
        <cfvo type="num" val="-1"/>
        <cfvo type="num" val="0"/>
        <cfvo type="num" val="2"/>
        <color rgb="FFF8696B"/>
        <color theme="0" tint="-0.249977111117893"/>
        <color rgb="FF63BE7B"/>
      </colorScale>
    </cfRule>
  </conditionalFormatting>
  <conditionalFormatting sqref="AN13">
    <cfRule type="colorScale" priority="2151">
      <colorScale>
        <cfvo type="num" val="-1"/>
        <cfvo type="num" val="0"/>
        <cfvo type="num" val="2"/>
        <color rgb="FFF8696B"/>
        <color theme="0" tint="-0.249977111117893"/>
        <color rgb="FF63BE7B"/>
      </colorScale>
    </cfRule>
  </conditionalFormatting>
  <conditionalFormatting sqref="AQ13">
    <cfRule type="colorScale" priority="2150">
      <colorScale>
        <cfvo type="num" val="-1"/>
        <cfvo type="num" val="0"/>
        <cfvo type="num" val="2"/>
        <color rgb="FFF8696B"/>
        <color theme="0" tint="-0.249977111117893"/>
        <color rgb="FF63BE7B"/>
      </colorScale>
    </cfRule>
  </conditionalFormatting>
  <conditionalFormatting sqref="AN12">
    <cfRule type="colorScale" priority="2149">
      <colorScale>
        <cfvo type="num" val="-1"/>
        <cfvo type="num" val="0"/>
        <cfvo type="num" val="2"/>
        <color rgb="FFF8696B"/>
        <color theme="0" tint="-0.249977111117893"/>
        <color rgb="FF63BE7B"/>
      </colorScale>
    </cfRule>
  </conditionalFormatting>
  <conditionalFormatting sqref="AQ12">
    <cfRule type="colorScale" priority="2148">
      <colorScale>
        <cfvo type="num" val="-1"/>
        <cfvo type="num" val="0"/>
        <cfvo type="num" val="2"/>
        <color rgb="FFF8696B"/>
        <color theme="0" tint="-0.249977111117893"/>
        <color rgb="FF63BE7B"/>
      </colorScale>
    </cfRule>
  </conditionalFormatting>
  <conditionalFormatting sqref="AT13">
    <cfRule type="colorScale" priority="2147">
      <colorScale>
        <cfvo type="num" val="-1"/>
        <cfvo type="num" val="0"/>
        <cfvo type="num" val="2"/>
        <color rgb="FFF8696B"/>
        <color theme="0" tint="-0.249977111117893"/>
        <color rgb="FF63BE7B"/>
      </colorScale>
    </cfRule>
  </conditionalFormatting>
  <conditionalFormatting sqref="AW13">
    <cfRule type="colorScale" priority="2146">
      <colorScale>
        <cfvo type="num" val="-1"/>
        <cfvo type="num" val="0"/>
        <cfvo type="num" val="2"/>
        <color rgb="FFF8696B"/>
        <color theme="0" tint="-0.249977111117893"/>
        <color rgb="FF63BE7B"/>
      </colorScale>
    </cfRule>
  </conditionalFormatting>
  <conditionalFormatting sqref="AZ12">
    <cfRule type="colorScale" priority="2145">
      <colorScale>
        <cfvo type="num" val="-1"/>
        <cfvo type="num" val="0"/>
        <cfvo type="num" val="2"/>
        <color rgb="FFF8696B"/>
        <color theme="0" tint="-0.249977111117893"/>
        <color rgb="FF63BE7B"/>
      </colorScale>
    </cfRule>
  </conditionalFormatting>
  <conditionalFormatting sqref="AZ13">
    <cfRule type="colorScale" priority="2144">
      <colorScale>
        <cfvo type="num" val="-1"/>
        <cfvo type="num" val="0"/>
        <cfvo type="num" val="2"/>
        <color rgb="FFF8696B"/>
        <color theme="0" tint="-0.249977111117893"/>
        <color rgb="FF63BE7B"/>
      </colorScale>
    </cfRule>
  </conditionalFormatting>
  <conditionalFormatting sqref="BC13">
    <cfRule type="colorScale" priority="2143">
      <colorScale>
        <cfvo type="num" val="-1"/>
        <cfvo type="num" val="0"/>
        <cfvo type="num" val="2"/>
        <color rgb="FFF8696B"/>
        <color theme="0" tint="-0.249977111117893"/>
        <color rgb="FF63BE7B"/>
      </colorScale>
    </cfRule>
  </conditionalFormatting>
  <conditionalFormatting sqref="T14">
    <cfRule type="colorScale" priority="2141">
      <colorScale>
        <cfvo type="num" val="-1"/>
        <cfvo type="num" val="0"/>
        <cfvo type="num" val="2"/>
        <color rgb="FFF8696B"/>
        <color theme="0" tint="-0.249977111117893"/>
        <color rgb="FF63BE7B"/>
      </colorScale>
    </cfRule>
  </conditionalFormatting>
  <conditionalFormatting sqref="W14:X14 U14">
    <cfRule type="colorScale" priority="2140">
      <colorScale>
        <cfvo type="num" val="-1"/>
        <cfvo type="num" val="0"/>
        <cfvo type="num" val="2"/>
        <color rgb="FFF8696B"/>
        <color theme="0" tint="-0.249977111117893"/>
        <color rgb="FF63BE7B"/>
      </colorScale>
    </cfRule>
  </conditionalFormatting>
  <conditionalFormatting sqref="V14">
    <cfRule type="colorScale" priority="2139">
      <colorScale>
        <cfvo type="num" val="-1"/>
        <cfvo type="num" val="0"/>
        <cfvo type="num" val="2"/>
        <color rgb="FFF8696B"/>
        <color theme="0" tint="-0.249977111117893"/>
        <color rgb="FF63BE7B"/>
      </colorScale>
    </cfRule>
  </conditionalFormatting>
  <conditionalFormatting sqref="V58">
    <cfRule type="colorScale" priority="1327">
      <colorScale>
        <cfvo type="num" val="-1"/>
        <cfvo type="num" val="0"/>
        <cfvo type="num" val="2"/>
        <color rgb="FFF8696B"/>
        <color theme="0" tint="-0.249977111117893"/>
        <color rgb="FF63BE7B"/>
      </colorScale>
    </cfRule>
  </conditionalFormatting>
  <conditionalFormatting sqref="Y14">
    <cfRule type="colorScale" priority="2137">
      <colorScale>
        <cfvo type="num" val="-1"/>
        <cfvo type="num" val="0"/>
        <cfvo type="num" val="2"/>
        <color rgb="FFF8696B"/>
        <color theme="0" tint="-0.249977111117893"/>
        <color rgb="FF63BE7B"/>
      </colorScale>
    </cfRule>
  </conditionalFormatting>
  <conditionalFormatting sqref="AB14">
    <cfRule type="colorScale" priority="2136">
      <colorScale>
        <cfvo type="num" val="-1"/>
        <cfvo type="num" val="0"/>
        <cfvo type="num" val="2"/>
        <color rgb="FFF8696B"/>
        <color theme="0" tint="-0.249977111117893"/>
        <color rgb="FF63BE7B"/>
      </colorScale>
    </cfRule>
  </conditionalFormatting>
  <conditionalFormatting sqref="AE14">
    <cfRule type="colorScale" priority="2135">
      <colorScale>
        <cfvo type="num" val="-1"/>
        <cfvo type="num" val="0"/>
        <cfvo type="num" val="2"/>
        <color rgb="FFF8696B"/>
        <color theme="0" tint="-0.249977111117893"/>
        <color rgb="FF63BE7B"/>
      </colorScale>
    </cfRule>
  </conditionalFormatting>
  <conditionalFormatting sqref="AH14">
    <cfRule type="colorScale" priority="2134">
      <colorScale>
        <cfvo type="num" val="-1"/>
        <cfvo type="num" val="0"/>
        <cfvo type="num" val="2"/>
        <color rgb="FFF8696B"/>
        <color theme="0" tint="-0.249977111117893"/>
        <color rgb="FF63BE7B"/>
      </colorScale>
    </cfRule>
  </conditionalFormatting>
  <conditionalFormatting sqref="AK14">
    <cfRule type="colorScale" priority="2133">
      <colorScale>
        <cfvo type="num" val="-1"/>
        <cfvo type="num" val="0"/>
        <cfvo type="num" val="2"/>
        <color rgb="FFF8696B"/>
        <color theme="0" tint="-0.249977111117893"/>
        <color rgb="FF63BE7B"/>
      </colorScale>
    </cfRule>
  </conditionalFormatting>
  <conditionalFormatting sqref="AN14">
    <cfRule type="colorScale" priority="2131">
      <colorScale>
        <cfvo type="num" val="-1"/>
        <cfvo type="num" val="0"/>
        <cfvo type="num" val="2"/>
        <color rgb="FFF8696B"/>
        <color theme="0" tint="-0.249977111117893"/>
        <color rgb="FF63BE7B"/>
      </colorScale>
    </cfRule>
  </conditionalFormatting>
  <conditionalFormatting sqref="AQ14">
    <cfRule type="colorScale" priority="2130">
      <colorScale>
        <cfvo type="num" val="-1"/>
        <cfvo type="num" val="0"/>
        <cfvo type="num" val="2"/>
        <color rgb="FFF8696B"/>
        <color theme="0" tint="-0.249977111117893"/>
        <color rgb="FF63BE7B"/>
      </colorScale>
    </cfRule>
  </conditionalFormatting>
  <conditionalFormatting sqref="AT14">
    <cfRule type="colorScale" priority="2129">
      <colorScale>
        <cfvo type="num" val="-1"/>
        <cfvo type="num" val="0"/>
        <cfvo type="num" val="2"/>
        <color rgb="FFF8696B"/>
        <color theme="0" tint="-0.249977111117893"/>
        <color rgb="FF63BE7B"/>
      </colorScale>
    </cfRule>
  </conditionalFormatting>
  <conditionalFormatting sqref="AW14">
    <cfRule type="colorScale" priority="2128">
      <colorScale>
        <cfvo type="num" val="-1"/>
        <cfvo type="num" val="0"/>
        <cfvo type="num" val="2"/>
        <color rgb="FFF8696B"/>
        <color theme="0" tint="-0.249977111117893"/>
        <color rgb="FF63BE7B"/>
      </colorScale>
    </cfRule>
  </conditionalFormatting>
  <conditionalFormatting sqref="AZ14">
    <cfRule type="colorScale" priority="2127">
      <colorScale>
        <cfvo type="num" val="-1"/>
        <cfvo type="num" val="0"/>
        <cfvo type="num" val="2"/>
        <color rgb="FFF8696B"/>
        <color theme="0" tint="-0.249977111117893"/>
        <color rgb="FF63BE7B"/>
      </colorScale>
    </cfRule>
  </conditionalFormatting>
  <conditionalFormatting sqref="BC14">
    <cfRule type="colorScale" priority="2126">
      <colorScale>
        <cfvo type="num" val="-1"/>
        <cfvo type="num" val="0"/>
        <cfvo type="num" val="2"/>
        <color rgb="FFF8696B"/>
        <color theme="0" tint="-0.249977111117893"/>
        <color rgb="FF63BE7B"/>
      </colorScale>
    </cfRule>
  </conditionalFormatting>
  <conditionalFormatting sqref="T15">
    <cfRule type="colorScale" priority="2125">
      <colorScale>
        <cfvo type="num" val="-1"/>
        <cfvo type="num" val="0"/>
        <cfvo type="num" val="2"/>
        <color rgb="FFF8696B"/>
        <color theme="0" tint="-0.249977111117893"/>
        <color rgb="FF63BE7B"/>
      </colorScale>
    </cfRule>
  </conditionalFormatting>
  <conditionalFormatting sqref="W15:X15 U15">
    <cfRule type="colorScale" priority="2123">
      <colorScale>
        <cfvo type="num" val="-1"/>
        <cfvo type="num" val="0"/>
        <cfvo type="num" val="2"/>
        <color rgb="FFF8696B"/>
        <color theme="0" tint="-0.249977111117893"/>
        <color rgb="FF63BE7B"/>
      </colorScale>
    </cfRule>
  </conditionalFormatting>
  <conditionalFormatting sqref="V15">
    <cfRule type="colorScale" priority="2122">
      <colorScale>
        <cfvo type="num" val="-1"/>
        <cfvo type="num" val="0"/>
        <cfvo type="num" val="2"/>
        <color rgb="FFF8696B"/>
        <color theme="0" tint="-0.249977111117893"/>
        <color rgb="FF63BE7B"/>
      </colorScale>
    </cfRule>
  </conditionalFormatting>
  <conditionalFormatting sqref="Y15">
    <cfRule type="colorScale" priority="2121">
      <colorScale>
        <cfvo type="num" val="-1"/>
        <cfvo type="num" val="0"/>
        <cfvo type="num" val="2"/>
        <color rgb="FFF8696B"/>
        <color theme="0" tint="-0.249977111117893"/>
        <color rgb="FF63BE7B"/>
      </colorScale>
    </cfRule>
  </conditionalFormatting>
  <conditionalFormatting sqref="AB15">
    <cfRule type="colorScale" priority="2120">
      <colorScale>
        <cfvo type="num" val="-1"/>
        <cfvo type="num" val="0"/>
        <cfvo type="num" val="2"/>
        <color rgb="FFF8696B"/>
        <color theme="0" tint="-0.249977111117893"/>
        <color rgb="FF63BE7B"/>
      </colorScale>
    </cfRule>
  </conditionalFormatting>
  <conditionalFormatting sqref="AE15">
    <cfRule type="colorScale" priority="2119">
      <colorScale>
        <cfvo type="num" val="-1"/>
        <cfvo type="num" val="0"/>
        <cfvo type="num" val="2"/>
        <color rgb="FFF8696B"/>
        <color theme="0" tint="-0.249977111117893"/>
        <color rgb="FF63BE7B"/>
      </colorScale>
    </cfRule>
  </conditionalFormatting>
  <conditionalFormatting sqref="AH15">
    <cfRule type="colorScale" priority="2118">
      <colorScale>
        <cfvo type="num" val="-1"/>
        <cfvo type="num" val="0"/>
        <cfvo type="num" val="2"/>
        <color rgb="FFF8696B"/>
        <color theme="0" tint="-0.249977111117893"/>
        <color rgb="FF63BE7B"/>
      </colorScale>
    </cfRule>
  </conditionalFormatting>
  <conditionalFormatting sqref="AK15">
    <cfRule type="colorScale" priority="2117">
      <colorScale>
        <cfvo type="num" val="-1"/>
        <cfvo type="num" val="0"/>
        <cfvo type="num" val="2"/>
        <color rgb="FFF8696B"/>
        <color theme="0" tint="-0.249977111117893"/>
        <color rgb="FF63BE7B"/>
      </colorScale>
    </cfRule>
  </conditionalFormatting>
  <conditionalFormatting sqref="AN15">
    <cfRule type="colorScale" priority="2116">
      <colorScale>
        <cfvo type="num" val="-1"/>
        <cfvo type="num" val="0"/>
        <cfvo type="num" val="2"/>
        <color rgb="FFF8696B"/>
        <color theme="0" tint="-0.249977111117893"/>
        <color rgb="FF63BE7B"/>
      </colorScale>
    </cfRule>
  </conditionalFormatting>
  <conditionalFormatting sqref="AQ15">
    <cfRule type="colorScale" priority="2115">
      <colorScale>
        <cfvo type="num" val="-1"/>
        <cfvo type="num" val="0"/>
        <cfvo type="num" val="2"/>
        <color rgb="FFF8696B"/>
        <color theme="0" tint="-0.249977111117893"/>
        <color rgb="FF63BE7B"/>
      </colorScale>
    </cfRule>
  </conditionalFormatting>
  <conditionalFormatting sqref="AT15">
    <cfRule type="colorScale" priority="2114">
      <colorScale>
        <cfvo type="num" val="-1"/>
        <cfvo type="num" val="0"/>
        <cfvo type="num" val="2"/>
        <color rgb="FFF8696B"/>
        <color theme="0" tint="-0.249977111117893"/>
        <color rgb="FF63BE7B"/>
      </colorScale>
    </cfRule>
  </conditionalFormatting>
  <conditionalFormatting sqref="AW15">
    <cfRule type="colorScale" priority="2113">
      <colorScale>
        <cfvo type="num" val="-1"/>
        <cfvo type="num" val="0"/>
        <cfvo type="num" val="2"/>
        <color rgb="FFF8696B"/>
        <color theme="0" tint="-0.249977111117893"/>
        <color rgb="FF63BE7B"/>
      </colorScale>
    </cfRule>
  </conditionalFormatting>
  <conditionalFormatting sqref="AZ15">
    <cfRule type="colorScale" priority="2112">
      <colorScale>
        <cfvo type="num" val="-1"/>
        <cfvo type="num" val="0"/>
        <cfvo type="num" val="2"/>
        <color rgb="FFF8696B"/>
        <color theme="0" tint="-0.249977111117893"/>
        <color rgb="FF63BE7B"/>
      </colorScale>
    </cfRule>
  </conditionalFormatting>
  <conditionalFormatting sqref="BC15">
    <cfRule type="colorScale" priority="2111">
      <colorScale>
        <cfvo type="num" val="-1"/>
        <cfvo type="num" val="0"/>
        <cfvo type="num" val="2"/>
        <color rgb="FFF8696B"/>
        <color theme="0" tint="-0.249977111117893"/>
        <color rgb="FF63BE7B"/>
      </colorScale>
    </cfRule>
  </conditionalFormatting>
  <conditionalFormatting sqref="T16">
    <cfRule type="colorScale" priority="2110">
      <colorScale>
        <cfvo type="num" val="-1"/>
        <cfvo type="num" val="0"/>
        <cfvo type="num" val="2"/>
        <color rgb="FFF8696B"/>
        <color theme="0" tint="-0.249977111117893"/>
        <color rgb="FF63BE7B"/>
      </colorScale>
    </cfRule>
  </conditionalFormatting>
  <conditionalFormatting sqref="T59">
    <cfRule type="colorScale" priority="1298">
      <colorScale>
        <cfvo type="num" val="-1"/>
        <cfvo type="num" val="0"/>
        <cfvo type="num" val="2"/>
        <color rgb="FFF8696B"/>
        <color theme="0" tint="-0.249977111117893"/>
        <color rgb="FF63BE7B"/>
      </colorScale>
    </cfRule>
  </conditionalFormatting>
  <conditionalFormatting sqref="U16">
    <cfRule type="colorScale" priority="2108">
      <colorScale>
        <cfvo type="num" val="-1"/>
        <cfvo type="num" val="0"/>
        <cfvo type="num" val="2"/>
        <color rgb="FFF8696B"/>
        <color theme="0" tint="-0.249977111117893"/>
        <color rgb="FF63BE7B"/>
      </colorScale>
    </cfRule>
  </conditionalFormatting>
  <conditionalFormatting sqref="V16">
    <cfRule type="colorScale" priority="2107">
      <colorScale>
        <cfvo type="num" val="-1"/>
        <cfvo type="num" val="0"/>
        <cfvo type="num" val="2"/>
        <color rgb="FFF8696B"/>
        <color theme="0" tint="-0.249977111117893"/>
        <color rgb="FF63BE7B"/>
      </colorScale>
    </cfRule>
  </conditionalFormatting>
  <conditionalFormatting sqref="W16:X16">
    <cfRule type="colorScale" priority="2106">
      <colorScale>
        <cfvo type="num" val="-1"/>
        <cfvo type="num" val="0"/>
        <cfvo type="num" val="2"/>
        <color rgb="FFF8696B"/>
        <color theme="0" tint="-0.249977111117893"/>
        <color rgb="FF63BE7B"/>
      </colorScale>
    </cfRule>
  </conditionalFormatting>
  <conditionalFormatting sqref="Y16">
    <cfRule type="colorScale" priority="2105">
      <colorScale>
        <cfvo type="num" val="-1"/>
        <cfvo type="num" val="0"/>
        <cfvo type="num" val="2"/>
        <color rgb="FFF8696B"/>
        <color theme="0" tint="-0.249977111117893"/>
        <color rgb="FF63BE7B"/>
      </colorScale>
    </cfRule>
  </conditionalFormatting>
  <conditionalFormatting sqref="AB16">
    <cfRule type="colorScale" priority="2103">
      <colorScale>
        <cfvo type="num" val="-1"/>
        <cfvo type="num" val="0"/>
        <cfvo type="num" val="2"/>
        <color rgb="FFF8696B"/>
        <color theme="0" tint="-0.249977111117893"/>
        <color rgb="FF63BE7B"/>
      </colorScale>
    </cfRule>
  </conditionalFormatting>
  <conditionalFormatting sqref="AE16">
    <cfRule type="colorScale" priority="2102">
      <colorScale>
        <cfvo type="num" val="-1"/>
        <cfvo type="num" val="0"/>
        <cfvo type="num" val="2"/>
        <color rgb="FFF8696B"/>
        <color theme="0" tint="-0.249977111117893"/>
        <color rgb="FF63BE7B"/>
      </colorScale>
    </cfRule>
  </conditionalFormatting>
  <conditionalFormatting sqref="AH16">
    <cfRule type="colorScale" priority="2101">
      <colorScale>
        <cfvo type="num" val="-1"/>
        <cfvo type="num" val="0"/>
        <cfvo type="num" val="2"/>
        <color rgb="FFF8696B"/>
        <color theme="0" tint="-0.249977111117893"/>
        <color rgb="FF63BE7B"/>
      </colorScale>
    </cfRule>
  </conditionalFormatting>
  <conditionalFormatting sqref="AK16">
    <cfRule type="colorScale" priority="2100">
      <colorScale>
        <cfvo type="num" val="-1"/>
        <cfvo type="num" val="0"/>
        <cfvo type="num" val="2"/>
        <color rgb="FFF8696B"/>
        <color theme="0" tint="-0.249977111117893"/>
        <color rgb="FF63BE7B"/>
      </colorScale>
    </cfRule>
  </conditionalFormatting>
  <conditionalFormatting sqref="AN16">
    <cfRule type="colorScale" priority="2099">
      <colorScale>
        <cfvo type="num" val="-1"/>
        <cfvo type="num" val="0"/>
        <cfvo type="num" val="2"/>
        <color rgb="FFF8696B"/>
        <color theme="0" tint="-0.249977111117893"/>
        <color rgb="FF63BE7B"/>
      </colorScale>
    </cfRule>
  </conditionalFormatting>
  <conditionalFormatting sqref="AT16">
    <cfRule type="colorScale" priority="2097">
      <colorScale>
        <cfvo type="num" val="-1"/>
        <cfvo type="num" val="0"/>
        <cfvo type="num" val="2"/>
        <color rgb="FFF8696B"/>
        <color theme="0" tint="-0.249977111117893"/>
        <color rgb="FF63BE7B"/>
      </colorScale>
    </cfRule>
  </conditionalFormatting>
  <conditionalFormatting sqref="AQ16">
    <cfRule type="colorScale" priority="2096">
      <colorScale>
        <cfvo type="num" val="-1"/>
        <cfvo type="num" val="0"/>
        <cfvo type="num" val="2"/>
        <color rgb="FFF8696B"/>
        <color theme="0" tint="-0.249977111117893"/>
        <color rgb="FF63BE7B"/>
      </colorScale>
    </cfRule>
  </conditionalFormatting>
  <conditionalFormatting sqref="AW16">
    <cfRule type="colorScale" priority="2095">
      <colorScale>
        <cfvo type="num" val="-1"/>
        <cfvo type="num" val="0"/>
        <cfvo type="num" val="2"/>
        <color rgb="FFF8696B"/>
        <color theme="0" tint="-0.249977111117893"/>
        <color rgb="FF63BE7B"/>
      </colorScale>
    </cfRule>
  </conditionalFormatting>
  <conditionalFormatting sqref="AZ16">
    <cfRule type="colorScale" priority="2094">
      <colorScale>
        <cfvo type="num" val="-1"/>
        <cfvo type="num" val="0"/>
        <cfvo type="num" val="2"/>
        <color rgb="FFF8696B"/>
        <color theme="0" tint="-0.249977111117893"/>
        <color rgb="FF63BE7B"/>
      </colorScale>
    </cfRule>
  </conditionalFormatting>
  <conditionalFormatting sqref="BC16">
    <cfRule type="colorScale" priority="2093">
      <colorScale>
        <cfvo type="num" val="-1"/>
        <cfvo type="num" val="0"/>
        <cfvo type="num" val="2"/>
        <color rgb="FFF8696B"/>
        <color theme="0" tint="-0.249977111117893"/>
        <color rgb="FF63BE7B"/>
      </colorScale>
    </cfRule>
  </conditionalFormatting>
  <conditionalFormatting sqref="AQ59">
    <cfRule type="colorScale" priority="1280">
      <colorScale>
        <cfvo type="num" val="-1"/>
        <cfvo type="num" val="0"/>
        <cfvo type="num" val="2"/>
        <color rgb="FFF8696B"/>
        <color theme="0" tint="-0.249977111117893"/>
        <color rgb="FF63BE7B"/>
      </colorScale>
    </cfRule>
  </conditionalFormatting>
  <conditionalFormatting sqref="U17">
    <cfRule type="colorScale" priority="2090">
      <colorScale>
        <cfvo type="num" val="-1"/>
        <cfvo type="num" val="0"/>
        <cfvo type="num" val="2"/>
        <color rgb="FFF8696B"/>
        <color theme="0" tint="-0.249977111117893"/>
        <color rgb="FF63BE7B"/>
      </colorScale>
    </cfRule>
  </conditionalFormatting>
  <conditionalFormatting sqref="V17">
    <cfRule type="colorScale" priority="2089">
      <colorScale>
        <cfvo type="num" val="-1"/>
        <cfvo type="num" val="0"/>
        <cfvo type="num" val="2"/>
        <color rgb="FFF8696B"/>
        <color theme="0" tint="-0.249977111117893"/>
        <color rgb="FF63BE7B"/>
      </colorScale>
    </cfRule>
  </conditionalFormatting>
  <conditionalFormatting sqref="W17:X17">
    <cfRule type="colorScale" priority="2088">
      <colorScale>
        <cfvo type="num" val="-1"/>
        <cfvo type="num" val="0"/>
        <cfvo type="num" val="2"/>
        <color rgb="FFF8696B"/>
        <color theme="0" tint="-0.249977111117893"/>
        <color rgb="FF63BE7B"/>
      </colorScale>
    </cfRule>
  </conditionalFormatting>
  <conditionalFormatting sqref="T17">
    <cfRule type="colorScale" priority="2087">
      <colorScale>
        <cfvo type="num" val="-1"/>
        <cfvo type="num" val="0"/>
        <cfvo type="num" val="2"/>
        <color rgb="FFF8696B"/>
        <color theme="0" tint="-0.249977111117893"/>
        <color rgb="FF63BE7B"/>
      </colorScale>
    </cfRule>
  </conditionalFormatting>
  <conditionalFormatting sqref="AN17 AK17">
    <cfRule type="colorScale" priority="2086">
      <colorScale>
        <cfvo type="num" val="-1"/>
        <cfvo type="num" val="0"/>
        <cfvo type="num" val="2"/>
        <color rgb="FFF8696B"/>
        <color theme="0" tint="-0.249977111117893"/>
        <color rgb="FF63BE7B"/>
      </colorScale>
    </cfRule>
  </conditionalFormatting>
  <conditionalFormatting sqref="AW17 AQ17 AT17">
    <cfRule type="colorScale" priority="2085">
      <colorScale>
        <cfvo type="num" val="-1"/>
        <cfvo type="num" val="0"/>
        <cfvo type="num" val="2"/>
        <color rgb="FFF8696B"/>
        <color theme="0" tint="-0.249977111117893"/>
        <color rgb="FF63BE7B"/>
      </colorScale>
    </cfRule>
  </conditionalFormatting>
  <conditionalFormatting sqref="BC17 AZ17">
    <cfRule type="colorScale" priority="2084">
      <colorScale>
        <cfvo type="num" val="-1"/>
        <cfvo type="num" val="0"/>
        <cfvo type="num" val="2"/>
        <color rgb="FFF8696B"/>
        <color theme="0" tint="-0.249977111117893"/>
        <color rgb="FF63BE7B"/>
      </colorScale>
    </cfRule>
  </conditionalFormatting>
  <conditionalFormatting sqref="Y17">
    <cfRule type="colorScale" priority="2083">
      <colorScale>
        <cfvo type="num" val="-1"/>
        <cfvo type="num" val="0"/>
        <cfvo type="num" val="2"/>
        <color rgb="FFF8696B"/>
        <color theme="0" tint="-0.249977111117893"/>
        <color rgb="FF63BE7B"/>
      </colorScale>
    </cfRule>
  </conditionalFormatting>
  <conditionalFormatting sqref="AB17">
    <cfRule type="colorScale" priority="2082">
      <colorScale>
        <cfvo type="num" val="-1"/>
        <cfvo type="num" val="0"/>
        <cfvo type="num" val="2"/>
        <color rgb="FFF8696B"/>
        <color theme="0" tint="-0.249977111117893"/>
        <color rgb="FF63BE7B"/>
      </colorScale>
    </cfRule>
  </conditionalFormatting>
  <conditionalFormatting sqref="AH17">
    <cfRule type="colorScale" priority="2080">
      <colorScale>
        <cfvo type="num" val="-1"/>
        <cfvo type="num" val="0"/>
        <cfvo type="num" val="2"/>
        <color rgb="FFF8696B"/>
        <color theme="0" tint="-0.249977111117893"/>
        <color rgb="FF63BE7B"/>
      </colorScale>
    </cfRule>
  </conditionalFormatting>
  <conditionalFormatting sqref="AE17">
    <cfRule type="colorScale" priority="2081">
      <colorScale>
        <cfvo type="num" val="-1"/>
        <cfvo type="num" val="0"/>
        <cfvo type="num" val="2"/>
        <color rgb="FFF8696B"/>
        <color theme="0" tint="-0.249977111117893"/>
        <color rgb="FF63BE7B"/>
      </colorScale>
    </cfRule>
  </conditionalFormatting>
  <conditionalFormatting sqref="W60">
    <cfRule type="colorScale" priority="1268">
      <colorScale>
        <cfvo type="num" val="-1"/>
        <cfvo type="num" val="0"/>
        <cfvo type="num" val="2"/>
        <color rgb="FFF8696B"/>
        <color theme="0" tint="-0.249977111117893"/>
        <color rgb="FF63BE7B"/>
      </colorScale>
    </cfRule>
  </conditionalFormatting>
  <conditionalFormatting sqref="U18">
    <cfRule type="colorScale" priority="2078">
      <colorScale>
        <cfvo type="num" val="-1"/>
        <cfvo type="num" val="0"/>
        <cfvo type="num" val="2"/>
        <color rgb="FFF8696B"/>
        <color theme="0" tint="-0.249977111117893"/>
        <color rgb="FF63BE7B"/>
      </colorScale>
    </cfRule>
  </conditionalFormatting>
  <conditionalFormatting sqref="V18">
    <cfRule type="colorScale" priority="2077">
      <colorScale>
        <cfvo type="num" val="-1"/>
        <cfvo type="num" val="0"/>
        <cfvo type="num" val="2"/>
        <color rgb="FFF8696B"/>
        <color theme="0" tint="-0.249977111117893"/>
        <color rgb="FF63BE7B"/>
      </colorScale>
    </cfRule>
  </conditionalFormatting>
  <conditionalFormatting sqref="W18:X18">
    <cfRule type="colorScale" priority="2076">
      <colorScale>
        <cfvo type="num" val="-1"/>
        <cfvo type="num" val="0"/>
        <cfvo type="num" val="2"/>
        <color rgb="FFF8696B"/>
        <color theme="0" tint="-0.249977111117893"/>
        <color rgb="FF63BE7B"/>
      </colorScale>
    </cfRule>
  </conditionalFormatting>
  <conditionalFormatting sqref="T18">
    <cfRule type="colorScale" priority="2075">
      <colorScale>
        <cfvo type="num" val="-1"/>
        <cfvo type="num" val="0"/>
        <cfvo type="num" val="2"/>
        <color rgb="FFF8696B"/>
        <color theme="0" tint="-0.249977111117893"/>
        <color rgb="FF63BE7B"/>
      </colorScale>
    </cfRule>
  </conditionalFormatting>
  <conditionalFormatting sqref="AN18 AK18">
    <cfRule type="colorScale" priority="2074">
      <colorScale>
        <cfvo type="num" val="-1"/>
        <cfvo type="num" val="0"/>
        <cfvo type="num" val="2"/>
        <color rgb="FFF8696B"/>
        <color theme="0" tint="-0.249977111117893"/>
        <color rgb="FF63BE7B"/>
      </colorScale>
    </cfRule>
  </conditionalFormatting>
  <conditionalFormatting sqref="AW18 AQ18 AT18">
    <cfRule type="colorScale" priority="2073">
      <colorScale>
        <cfvo type="num" val="-1"/>
        <cfvo type="num" val="0"/>
        <cfvo type="num" val="2"/>
        <color rgb="FFF8696B"/>
        <color theme="0" tint="-0.249977111117893"/>
        <color rgb="FF63BE7B"/>
      </colorScale>
    </cfRule>
  </conditionalFormatting>
  <conditionalFormatting sqref="BC18 AZ18">
    <cfRule type="colorScale" priority="2072">
      <colorScale>
        <cfvo type="num" val="-1"/>
        <cfvo type="num" val="0"/>
        <cfvo type="num" val="2"/>
        <color rgb="FFF8696B"/>
        <color theme="0" tint="-0.249977111117893"/>
        <color rgb="FF63BE7B"/>
      </colorScale>
    </cfRule>
  </conditionalFormatting>
  <conditionalFormatting sqref="Y18">
    <cfRule type="colorScale" priority="2071">
      <colorScale>
        <cfvo type="num" val="-1"/>
        <cfvo type="num" val="0"/>
        <cfvo type="num" val="2"/>
        <color rgb="FFF8696B"/>
        <color theme="0" tint="-0.249977111117893"/>
        <color rgb="FF63BE7B"/>
      </colorScale>
    </cfRule>
  </conditionalFormatting>
  <conditionalFormatting sqref="AB18">
    <cfRule type="colorScale" priority="2070">
      <colorScale>
        <cfvo type="num" val="-1"/>
        <cfvo type="num" val="0"/>
        <cfvo type="num" val="2"/>
        <color rgb="FFF8696B"/>
        <color theme="0" tint="-0.249977111117893"/>
        <color rgb="FF63BE7B"/>
      </colorScale>
    </cfRule>
  </conditionalFormatting>
  <conditionalFormatting sqref="AH18">
    <cfRule type="colorScale" priority="2068">
      <colorScale>
        <cfvo type="num" val="-1"/>
        <cfvo type="num" val="0"/>
        <cfvo type="num" val="2"/>
        <color rgb="FFF8696B"/>
        <color theme="0" tint="-0.249977111117893"/>
        <color rgb="FF63BE7B"/>
      </colorScale>
    </cfRule>
  </conditionalFormatting>
  <conditionalFormatting sqref="AE18">
    <cfRule type="colorScale" priority="2069">
      <colorScale>
        <cfvo type="num" val="-1"/>
        <cfvo type="num" val="0"/>
        <cfvo type="num" val="2"/>
        <color rgb="FFF8696B"/>
        <color theme="0" tint="-0.249977111117893"/>
        <color rgb="FF63BE7B"/>
      </colorScale>
    </cfRule>
  </conditionalFormatting>
  <conditionalFormatting sqref="AN19 AK19">
    <cfRule type="colorScale" priority="2067">
      <colorScale>
        <cfvo type="num" val="-1"/>
        <cfvo type="num" val="0"/>
        <cfvo type="num" val="2"/>
        <color rgb="FFF8696B"/>
        <color theme="0" tint="-0.249977111117893"/>
        <color rgb="FF63BE7B"/>
      </colorScale>
    </cfRule>
  </conditionalFormatting>
  <conditionalFormatting sqref="AW19 AQ19 AT19">
    <cfRule type="colorScale" priority="2066">
      <colorScale>
        <cfvo type="num" val="-1"/>
        <cfvo type="num" val="0"/>
        <cfvo type="num" val="2"/>
        <color rgb="FFF8696B"/>
        <color theme="0" tint="-0.249977111117893"/>
        <color rgb="FF63BE7B"/>
      </colorScale>
    </cfRule>
  </conditionalFormatting>
  <conditionalFormatting sqref="BC19 AZ19">
    <cfRule type="colorScale" priority="2065">
      <colorScale>
        <cfvo type="num" val="-1"/>
        <cfvo type="num" val="0"/>
        <cfvo type="num" val="2"/>
        <color rgb="FFF8696B"/>
        <color theme="0" tint="-0.249977111117893"/>
        <color rgb="FF63BE7B"/>
      </colorScale>
    </cfRule>
  </conditionalFormatting>
  <conditionalFormatting sqref="Y19">
    <cfRule type="colorScale" priority="2064">
      <colorScale>
        <cfvo type="num" val="-1"/>
        <cfvo type="num" val="0"/>
        <cfvo type="num" val="2"/>
        <color rgb="FFF8696B"/>
        <color theme="0" tint="-0.249977111117893"/>
        <color rgb="FF63BE7B"/>
      </colorScale>
    </cfRule>
  </conditionalFormatting>
  <conditionalFormatting sqref="AB19">
    <cfRule type="colorScale" priority="2063">
      <colorScale>
        <cfvo type="num" val="-1"/>
        <cfvo type="num" val="0"/>
        <cfvo type="num" val="2"/>
        <color rgb="FFF8696B"/>
        <color theme="0" tint="-0.249977111117893"/>
        <color rgb="FF63BE7B"/>
      </colorScale>
    </cfRule>
  </conditionalFormatting>
  <conditionalFormatting sqref="AH19">
    <cfRule type="colorScale" priority="2061">
      <colorScale>
        <cfvo type="num" val="-1"/>
        <cfvo type="num" val="0"/>
        <cfvo type="num" val="2"/>
        <color rgb="FFF8696B"/>
        <color theme="0" tint="-0.249977111117893"/>
        <color rgb="FF63BE7B"/>
      </colorScale>
    </cfRule>
  </conditionalFormatting>
  <conditionalFormatting sqref="AE19">
    <cfRule type="colorScale" priority="2062">
      <colorScale>
        <cfvo type="num" val="-1"/>
        <cfvo type="num" val="0"/>
        <cfvo type="num" val="2"/>
        <color rgb="FFF8696B"/>
        <color theme="0" tint="-0.249977111117893"/>
        <color rgb="FF63BE7B"/>
      </colorScale>
    </cfRule>
  </conditionalFormatting>
  <conditionalFormatting sqref="AV60">
    <cfRule type="colorScale" priority="1249">
      <colorScale>
        <cfvo type="num" val="-1"/>
        <cfvo type="num" val="0"/>
        <cfvo type="num" val="2"/>
        <color rgb="FFF8696B"/>
        <color theme="0" tint="-0.249977111117893"/>
        <color rgb="FF63BE7B"/>
      </colorScale>
    </cfRule>
  </conditionalFormatting>
  <conditionalFormatting sqref="U19">
    <cfRule type="colorScale" priority="2059">
      <colorScale>
        <cfvo type="num" val="-1"/>
        <cfvo type="num" val="0"/>
        <cfvo type="num" val="2"/>
        <color rgb="FFF8696B"/>
        <color theme="0" tint="-0.249977111117893"/>
        <color rgb="FF63BE7B"/>
      </colorScale>
    </cfRule>
  </conditionalFormatting>
  <conditionalFormatting sqref="W19:X19">
    <cfRule type="colorScale" priority="2058">
      <colorScale>
        <cfvo type="num" val="-1"/>
        <cfvo type="num" val="0"/>
        <cfvo type="num" val="2"/>
        <color rgb="FFF8696B"/>
        <color theme="0" tint="-0.249977111117893"/>
        <color rgb="FF63BE7B"/>
      </colorScale>
    </cfRule>
  </conditionalFormatting>
  <conditionalFormatting sqref="T19">
    <cfRule type="colorScale" priority="2057">
      <colorScale>
        <cfvo type="num" val="-1"/>
        <cfvo type="num" val="0"/>
        <cfvo type="num" val="2"/>
        <color rgb="FFF8696B"/>
        <color theme="0" tint="-0.249977111117893"/>
        <color rgb="FF63BE7B"/>
      </colorScale>
    </cfRule>
  </conditionalFormatting>
  <conditionalFormatting sqref="BC60">
    <cfRule type="colorScale" priority="1245">
      <colorScale>
        <cfvo type="num" val="-1"/>
        <cfvo type="num" val="0"/>
        <cfvo type="num" val="2"/>
        <color rgb="FFF8696B"/>
        <color theme="0" tint="-0.249977111117893"/>
        <color rgb="FF63BE7B"/>
      </colorScale>
    </cfRule>
  </conditionalFormatting>
  <conditionalFormatting sqref="T20">
    <cfRule type="colorScale" priority="2055">
      <colorScale>
        <cfvo type="num" val="-1"/>
        <cfvo type="num" val="0"/>
        <cfvo type="num" val="2"/>
        <color rgb="FFF8696B"/>
        <color theme="0" tint="-0.249977111117893"/>
        <color rgb="FF63BE7B"/>
      </colorScale>
    </cfRule>
  </conditionalFormatting>
  <conditionalFormatting sqref="X20">
    <cfRule type="colorScale" priority="2051">
      <colorScale>
        <cfvo type="num" val="-1"/>
        <cfvo type="num" val="0"/>
        <cfvo type="num" val="2"/>
        <color rgb="FFF8696B"/>
        <color theme="0" tint="-0.249977111117893"/>
        <color rgb="FF63BE7B"/>
      </colorScale>
    </cfRule>
  </conditionalFormatting>
  <conditionalFormatting sqref="AB20">
    <cfRule type="colorScale" priority="2049">
      <colorScale>
        <cfvo type="num" val="-1"/>
        <cfvo type="num" val="0"/>
        <cfvo type="num" val="2"/>
        <color rgb="FFF8696B"/>
        <color theme="0" tint="-0.249977111117893"/>
        <color rgb="FF63BE7B"/>
      </colorScale>
    </cfRule>
  </conditionalFormatting>
  <conditionalFormatting sqref="Y20">
    <cfRule type="colorScale" priority="2048">
      <colorScale>
        <cfvo type="num" val="-1"/>
        <cfvo type="num" val="0"/>
        <cfvo type="num" val="2"/>
        <color rgb="FFF8696B"/>
        <color theme="0" tint="-0.249977111117893"/>
        <color rgb="FF63BE7B"/>
      </colorScale>
    </cfRule>
  </conditionalFormatting>
  <conditionalFormatting sqref="AE20">
    <cfRule type="colorScale" priority="2047">
      <colorScale>
        <cfvo type="num" val="-1"/>
        <cfvo type="num" val="0"/>
        <cfvo type="num" val="2"/>
        <color rgb="FFF8696B"/>
        <color theme="0" tint="-0.249977111117893"/>
        <color rgb="FF63BE7B"/>
      </colorScale>
    </cfRule>
  </conditionalFormatting>
  <conditionalFormatting sqref="AH20">
    <cfRule type="colorScale" priority="2046">
      <colorScale>
        <cfvo type="num" val="-1"/>
        <cfvo type="num" val="0"/>
        <cfvo type="num" val="2"/>
        <color rgb="FFF8696B"/>
        <color theme="0" tint="-0.249977111117893"/>
        <color rgb="FF63BE7B"/>
      </colorScale>
    </cfRule>
  </conditionalFormatting>
  <conditionalFormatting sqref="AK20">
    <cfRule type="colorScale" priority="2045">
      <colorScale>
        <cfvo type="num" val="-1"/>
        <cfvo type="num" val="0"/>
        <cfvo type="num" val="2"/>
        <color rgb="FFF8696B"/>
        <color theme="0" tint="-0.249977111117893"/>
        <color rgb="FF63BE7B"/>
      </colorScale>
    </cfRule>
  </conditionalFormatting>
  <conditionalFormatting sqref="AN20">
    <cfRule type="colorScale" priority="2044">
      <colorScale>
        <cfvo type="num" val="-1"/>
        <cfvo type="num" val="0"/>
        <cfvo type="num" val="2"/>
        <color rgb="FFF8696B"/>
        <color theme="0" tint="-0.249977111117893"/>
        <color rgb="FF63BE7B"/>
      </colorScale>
    </cfRule>
  </conditionalFormatting>
  <conditionalFormatting sqref="AQ20">
    <cfRule type="colorScale" priority="2043">
      <colorScale>
        <cfvo type="num" val="-1"/>
        <cfvo type="num" val="0"/>
        <cfvo type="num" val="2"/>
        <color rgb="FFF8696B"/>
        <color theme="0" tint="-0.249977111117893"/>
        <color rgb="FF63BE7B"/>
      </colorScale>
    </cfRule>
  </conditionalFormatting>
  <conditionalFormatting sqref="AT20">
    <cfRule type="colorScale" priority="2042">
      <colorScale>
        <cfvo type="num" val="-1"/>
        <cfvo type="num" val="0"/>
        <cfvo type="num" val="2"/>
        <color rgb="FFF8696B"/>
        <color theme="0" tint="-0.249977111117893"/>
        <color rgb="FF63BE7B"/>
      </colorScale>
    </cfRule>
  </conditionalFormatting>
  <conditionalFormatting sqref="AW20">
    <cfRule type="colorScale" priority="2041">
      <colorScale>
        <cfvo type="num" val="-1"/>
        <cfvo type="num" val="0"/>
        <cfvo type="num" val="2"/>
        <color rgb="FFF8696B"/>
        <color theme="0" tint="-0.249977111117893"/>
        <color rgb="FF63BE7B"/>
      </colorScale>
    </cfRule>
  </conditionalFormatting>
  <conditionalFormatting sqref="AZ20">
    <cfRule type="colorScale" priority="2040">
      <colorScale>
        <cfvo type="num" val="-1"/>
        <cfvo type="num" val="0"/>
        <cfvo type="num" val="2"/>
        <color rgb="FFF8696B"/>
        <color theme="0" tint="-0.249977111117893"/>
        <color rgb="FF63BE7B"/>
      </colorScale>
    </cfRule>
  </conditionalFormatting>
  <conditionalFormatting sqref="BC20">
    <cfRule type="colorScale" priority="2039">
      <colorScale>
        <cfvo type="num" val="-1"/>
        <cfvo type="num" val="0"/>
        <cfvo type="num" val="2"/>
        <color rgb="FFF8696B"/>
        <color theme="0" tint="-0.249977111117893"/>
        <color rgb="FF63BE7B"/>
      </colorScale>
    </cfRule>
  </conditionalFormatting>
  <conditionalFormatting sqref="AP61">
    <cfRule type="colorScale" priority="1227">
      <colorScale>
        <cfvo type="num" val="-1"/>
        <cfvo type="num" val="0"/>
        <cfvo type="num" val="2"/>
        <color rgb="FFF8696B"/>
        <color theme="0" tint="-0.249977111117893"/>
        <color rgb="FF63BE7B"/>
      </colorScale>
    </cfRule>
  </conditionalFormatting>
  <conditionalFormatting sqref="U21:X21">
    <cfRule type="colorScale" priority="2037">
      <colorScale>
        <cfvo type="num" val="-1"/>
        <cfvo type="num" val="0"/>
        <cfvo type="num" val="2"/>
        <color rgb="FFF8696B"/>
        <color theme="0" tint="-0.249977111117893"/>
        <color rgb="FF63BE7B"/>
      </colorScale>
    </cfRule>
  </conditionalFormatting>
  <conditionalFormatting sqref="Y21">
    <cfRule type="colorScale" priority="2036">
      <colorScale>
        <cfvo type="num" val="-1"/>
        <cfvo type="num" val="0"/>
        <cfvo type="num" val="2"/>
        <color rgb="FFF8696B"/>
        <color theme="0" tint="-0.249977111117893"/>
        <color rgb="FF63BE7B"/>
      </colorScale>
    </cfRule>
  </conditionalFormatting>
  <conditionalFormatting sqref="AB21">
    <cfRule type="colorScale" priority="2035">
      <colorScale>
        <cfvo type="num" val="-1"/>
        <cfvo type="num" val="0"/>
        <cfvo type="num" val="2"/>
        <color rgb="FFF8696B"/>
        <color theme="0" tint="-0.249977111117893"/>
        <color rgb="FF63BE7B"/>
      </colorScale>
    </cfRule>
  </conditionalFormatting>
  <conditionalFormatting sqref="AH21">
    <cfRule type="colorScale" priority="2033">
      <colorScale>
        <cfvo type="num" val="-1"/>
        <cfvo type="num" val="0"/>
        <cfvo type="num" val="2"/>
        <color rgb="FFF8696B"/>
        <color theme="0" tint="-0.249977111117893"/>
        <color rgb="FF63BE7B"/>
      </colorScale>
    </cfRule>
  </conditionalFormatting>
  <conditionalFormatting sqref="AE21">
    <cfRule type="colorScale" priority="2034">
      <colorScale>
        <cfvo type="num" val="-1"/>
        <cfvo type="num" val="0"/>
        <cfvo type="num" val="2"/>
        <color rgb="FFF8696B"/>
        <color theme="0" tint="-0.249977111117893"/>
        <color rgb="FF63BE7B"/>
      </colorScale>
    </cfRule>
  </conditionalFormatting>
  <conditionalFormatting sqref="AN21">
    <cfRule type="colorScale" priority="2032">
      <colorScale>
        <cfvo type="num" val="-1"/>
        <cfvo type="num" val="0"/>
        <cfvo type="num" val="2"/>
        <color rgb="FFF8696B"/>
        <color theme="0" tint="-0.249977111117893"/>
        <color rgb="FF63BE7B"/>
      </colorScale>
    </cfRule>
  </conditionalFormatting>
  <conditionalFormatting sqref="AQ21">
    <cfRule type="colorScale" priority="2031">
      <colorScale>
        <cfvo type="num" val="-1"/>
        <cfvo type="num" val="0"/>
        <cfvo type="num" val="2"/>
        <color rgb="FFF8696B"/>
        <color theme="0" tint="-0.249977111117893"/>
        <color rgb="FF63BE7B"/>
      </colorScale>
    </cfRule>
  </conditionalFormatting>
  <conditionalFormatting sqref="AZ21 BC21">
    <cfRule type="colorScale" priority="2030">
      <colorScale>
        <cfvo type="num" val="-1"/>
        <cfvo type="num" val="0"/>
        <cfvo type="num" val="2"/>
        <color rgb="FFF8696B"/>
        <color theme="0" tint="-0.249977111117893"/>
        <color rgb="FF63BE7B"/>
      </colorScale>
    </cfRule>
  </conditionalFormatting>
  <conditionalFormatting sqref="AT21">
    <cfRule type="colorScale" priority="2029">
      <colorScale>
        <cfvo type="num" val="-1"/>
        <cfvo type="num" val="0"/>
        <cfvo type="num" val="2"/>
        <color rgb="FFF8696B"/>
        <color theme="0" tint="-0.249977111117893"/>
        <color rgb="FF63BE7B"/>
      </colorScale>
    </cfRule>
  </conditionalFormatting>
  <conditionalFormatting sqref="AW21">
    <cfRule type="colorScale" priority="2028">
      <colorScale>
        <cfvo type="num" val="-1"/>
        <cfvo type="num" val="0"/>
        <cfvo type="num" val="2"/>
        <color rgb="FFF8696B"/>
        <color theme="0" tint="-0.249977111117893"/>
        <color rgb="FF63BE7B"/>
      </colorScale>
    </cfRule>
  </conditionalFormatting>
  <conditionalFormatting sqref="U22:W22">
    <cfRule type="colorScale" priority="2026">
      <colorScale>
        <cfvo type="num" val="-1"/>
        <cfvo type="num" val="0"/>
        <cfvo type="num" val="2"/>
        <color rgb="FFF8696B"/>
        <color theme="0" tint="-0.249977111117893"/>
        <color rgb="FF63BE7B"/>
      </colorScale>
    </cfRule>
  </conditionalFormatting>
  <conditionalFormatting sqref="AH22">
    <cfRule type="colorScale" priority="2022">
      <colorScale>
        <cfvo type="num" val="-1"/>
        <cfvo type="num" val="0"/>
        <cfvo type="num" val="2"/>
        <color rgb="FFF8696B"/>
        <color theme="0" tint="-0.249977111117893"/>
        <color rgb="FF63BE7B"/>
      </colorScale>
    </cfRule>
  </conditionalFormatting>
  <conditionalFormatting sqref="AE22">
    <cfRule type="colorScale" priority="2023">
      <colorScale>
        <cfvo type="num" val="-1"/>
        <cfvo type="num" val="0"/>
        <cfvo type="num" val="2"/>
        <color rgb="FFF8696B"/>
        <color theme="0" tint="-0.249977111117893"/>
        <color rgb="FF63BE7B"/>
      </colorScale>
    </cfRule>
  </conditionalFormatting>
  <conditionalFormatting sqref="AK22">
    <cfRule type="colorScale" priority="2021">
      <colorScale>
        <cfvo type="num" val="-1"/>
        <cfvo type="num" val="0"/>
        <cfvo type="num" val="2"/>
        <color rgb="FFF8696B"/>
        <color theme="0" tint="-0.249977111117893"/>
        <color rgb="FF63BE7B"/>
      </colorScale>
    </cfRule>
  </conditionalFormatting>
  <conditionalFormatting sqref="AW22">
    <cfRule type="colorScale" priority="2019">
      <colorScale>
        <cfvo type="num" val="-1"/>
        <cfvo type="num" val="0"/>
        <cfvo type="num" val="2"/>
        <color rgb="FFF8696B"/>
        <color theme="0" tint="-0.249977111117893"/>
        <color rgb="FF63BE7B"/>
      </colorScale>
    </cfRule>
  </conditionalFormatting>
  <conditionalFormatting sqref="BC22 AZ22">
    <cfRule type="colorScale" priority="2018">
      <colorScale>
        <cfvo type="num" val="-1"/>
        <cfvo type="num" val="0"/>
        <cfvo type="num" val="2"/>
        <color rgb="FFF8696B"/>
        <color theme="0" tint="-0.249977111117893"/>
        <color rgb="FF63BE7B"/>
      </colorScale>
    </cfRule>
  </conditionalFormatting>
  <conditionalFormatting sqref="AN22">
    <cfRule type="colorScale" priority="2017">
      <colorScale>
        <cfvo type="num" val="-1"/>
        <cfvo type="num" val="0"/>
        <cfvo type="num" val="2"/>
        <color rgb="FFF8696B"/>
        <color theme="0" tint="-0.249977111117893"/>
        <color rgb="FF63BE7B"/>
      </colorScale>
    </cfRule>
  </conditionalFormatting>
  <conditionalFormatting sqref="X22">
    <cfRule type="colorScale" priority="2016">
      <colorScale>
        <cfvo type="num" val="-1"/>
        <cfvo type="num" val="0"/>
        <cfvo type="num" val="2"/>
        <color rgb="FFF8696B"/>
        <color theme="0" tint="-0.249977111117893"/>
        <color rgb="FF63BE7B"/>
      </colorScale>
    </cfRule>
  </conditionalFormatting>
  <conditionalFormatting sqref="T21">
    <cfRule type="colorScale" priority="2015">
      <colorScale>
        <cfvo type="num" val="-1"/>
        <cfvo type="num" val="0"/>
        <cfvo type="num" val="2"/>
        <color rgb="FFF8696B"/>
        <color theme="0" tint="-0.249977111117893"/>
        <color rgb="FF63BE7B"/>
      </colorScale>
    </cfRule>
  </conditionalFormatting>
  <conditionalFormatting sqref="T22">
    <cfRule type="colorScale" priority="2014">
      <colorScale>
        <cfvo type="num" val="-1"/>
        <cfvo type="num" val="0"/>
        <cfvo type="num" val="2"/>
        <color rgb="FFF8696B"/>
        <color theme="0" tint="-0.249977111117893"/>
        <color rgb="FF63BE7B"/>
      </colorScale>
    </cfRule>
  </conditionalFormatting>
  <conditionalFormatting sqref="W20">
    <cfRule type="colorScale" priority="2013">
      <colorScale>
        <cfvo type="num" val="-1"/>
        <cfvo type="num" val="0"/>
        <cfvo type="num" val="2"/>
        <color rgb="FFF8696B"/>
        <color theme="0" tint="-0.249977111117893"/>
        <color rgb="FF63BE7B"/>
      </colorScale>
    </cfRule>
  </conditionalFormatting>
  <conditionalFormatting sqref="V20">
    <cfRule type="colorScale" priority="2012">
      <colorScale>
        <cfvo type="num" val="-1"/>
        <cfvo type="num" val="0"/>
        <cfvo type="num" val="2"/>
        <color rgb="FFF8696B"/>
        <color theme="0" tint="-0.249977111117893"/>
        <color rgb="FF63BE7B"/>
      </colorScale>
    </cfRule>
  </conditionalFormatting>
  <conditionalFormatting sqref="V19">
    <cfRule type="colorScale" priority="2011">
      <colorScale>
        <cfvo type="num" val="-1"/>
        <cfvo type="num" val="0"/>
        <cfvo type="num" val="2"/>
        <color rgb="FFF8696B"/>
        <color theme="0" tint="-0.249977111117893"/>
        <color rgb="FF63BE7B"/>
      </colorScale>
    </cfRule>
  </conditionalFormatting>
  <conditionalFormatting sqref="U20">
    <cfRule type="colorScale" priority="2010">
      <colorScale>
        <cfvo type="num" val="-1"/>
        <cfvo type="num" val="0"/>
        <cfvo type="num" val="2"/>
        <color rgb="FFF8696B"/>
        <color theme="0" tint="-0.249977111117893"/>
        <color rgb="FF63BE7B"/>
      </colorScale>
    </cfRule>
  </conditionalFormatting>
  <conditionalFormatting sqref="Y22">
    <cfRule type="colorScale" priority="2009">
      <colorScale>
        <cfvo type="num" val="-1"/>
        <cfvo type="num" val="0"/>
        <cfvo type="num" val="2"/>
        <color rgb="FFF8696B"/>
        <color theme="0" tint="-0.249977111117893"/>
        <color rgb="FF63BE7B"/>
      </colorScale>
    </cfRule>
  </conditionalFormatting>
  <conditionalFormatting sqref="AB22">
    <cfRule type="colorScale" priority="2008">
      <colorScale>
        <cfvo type="num" val="-1"/>
        <cfvo type="num" val="0"/>
        <cfvo type="num" val="2"/>
        <color rgb="FFF8696B"/>
        <color theme="0" tint="-0.249977111117893"/>
        <color rgb="FF63BE7B"/>
      </colorScale>
    </cfRule>
  </conditionalFormatting>
  <conditionalFormatting sqref="AK21">
    <cfRule type="colorScale" priority="2007">
      <colorScale>
        <cfvo type="num" val="-1"/>
        <cfvo type="num" val="0"/>
        <cfvo type="num" val="2"/>
        <color rgb="FFF8696B"/>
        <color theme="0" tint="-0.249977111117893"/>
        <color rgb="FF63BE7B"/>
      </colorScale>
    </cfRule>
  </conditionalFormatting>
  <conditionalFormatting sqref="AQ22">
    <cfRule type="colorScale" priority="2006">
      <colorScale>
        <cfvo type="num" val="-1"/>
        <cfvo type="num" val="0"/>
        <cfvo type="num" val="2"/>
        <color rgb="FFF8696B"/>
        <color theme="0" tint="-0.249977111117893"/>
        <color rgb="FF63BE7B"/>
      </colorScale>
    </cfRule>
  </conditionalFormatting>
  <conditionalFormatting sqref="AT22">
    <cfRule type="colorScale" priority="2005">
      <colorScale>
        <cfvo type="num" val="-1"/>
        <cfvo type="num" val="0"/>
        <cfvo type="num" val="2"/>
        <color rgb="FFF8696B"/>
        <color theme="0" tint="-0.249977111117893"/>
        <color rgb="FF63BE7B"/>
      </colorScale>
    </cfRule>
  </conditionalFormatting>
  <conditionalFormatting sqref="BC23">
    <cfRule type="colorScale" priority="1996">
      <colorScale>
        <cfvo type="num" val="-1"/>
        <cfvo type="num" val="0"/>
        <cfvo type="num" val="2"/>
        <color rgb="FFF8696B"/>
        <color theme="0" tint="-0.249977111117893"/>
        <color rgb="FF63BE7B"/>
      </colorScale>
    </cfRule>
  </conditionalFormatting>
  <conditionalFormatting sqref="AB23">
    <cfRule type="colorScale" priority="2000">
      <colorScale>
        <cfvo type="num" val="-1"/>
        <cfvo type="num" val="0"/>
        <cfvo type="num" val="2"/>
        <color rgb="FFF8696B"/>
        <color theme="0" tint="-0.249977111117893"/>
        <color rgb="FF63BE7B"/>
      </colorScale>
    </cfRule>
  </conditionalFormatting>
  <conditionalFormatting sqref="AH23">
    <cfRule type="colorScale" priority="1999">
      <colorScale>
        <cfvo type="num" val="-1"/>
        <cfvo type="num" val="0"/>
        <cfvo type="num" val="2"/>
        <color rgb="FFF8696B"/>
        <color theme="0" tint="-0.249977111117893"/>
        <color rgb="FF63BE7B"/>
      </colorScale>
    </cfRule>
  </conditionalFormatting>
  <conditionalFormatting sqref="AQ23 AT23 AW23">
    <cfRule type="colorScale" priority="1998">
      <colorScale>
        <cfvo type="num" val="-1"/>
        <cfvo type="num" val="0"/>
        <cfvo type="num" val="2"/>
        <color rgb="FFF8696B"/>
        <color theme="0" tint="-0.249977111117893"/>
        <color rgb="FF63BE7B"/>
      </colorScale>
    </cfRule>
  </conditionalFormatting>
  <conditionalFormatting sqref="AZ23">
    <cfRule type="colorScale" priority="1997">
      <colorScale>
        <cfvo type="num" val="-1"/>
        <cfvo type="num" val="0"/>
        <cfvo type="num" val="2"/>
        <color rgb="FFF8696B"/>
        <color theme="0" tint="-0.249977111117893"/>
        <color rgb="FF63BE7B"/>
      </colorScale>
    </cfRule>
  </conditionalFormatting>
  <conditionalFormatting sqref="AE23">
    <cfRule type="colorScale" priority="1995">
      <colorScale>
        <cfvo type="num" val="-1"/>
        <cfvo type="num" val="0"/>
        <cfvo type="num" val="2"/>
        <color rgb="FFF8696B"/>
        <color theme="0" tint="-0.249977111117893"/>
        <color rgb="FF63BE7B"/>
      </colorScale>
    </cfRule>
  </conditionalFormatting>
  <conditionalFormatting sqref="AK23">
    <cfRule type="colorScale" priority="1994">
      <colorScale>
        <cfvo type="num" val="-1"/>
        <cfvo type="num" val="0"/>
        <cfvo type="num" val="2"/>
        <color rgb="FFF8696B"/>
        <color theme="0" tint="-0.249977111117893"/>
        <color rgb="FF63BE7B"/>
      </colorScale>
    </cfRule>
  </conditionalFormatting>
  <conditionalFormatting sqref="AN23">
    <cfRule type="colorScale" priority="1993">
      <colorScale>
        <cfvo type="num" val="-1"/>
        <cfvo type="num" val="0"/>
        <cfvo type="num" val="2"/>
        <color rgb="FFF8696B"/>
        <color theme="0" tint="-0.249977111117893"/>
        <color rgb="FF63BE7B"/>
      </colorScale>
    </cfRule>
  </conditionalFormatting>
  <conditionalFormatting sqref="AK63:AK68">
    <cfRule type="colorScale" priority="1181">
      <colorScale>
        <cfvo type="num" val="-1"/>
        <cfvo type="num" val="0"/>
        <cfvo type="num" val="2"/>
        <color rgb="FFF8696B"/>
        <color theme="0" tint="-0.249977111117893"/>
        <color rgb="FF63BE7B"/>
      </colorScale>
    </cfRule>
  </conditionalFormatting>
  <conditionalFormatting sqref="U23:X23">
    <cfRule type="colorScale" priority="1990">
      <colorScale>
        <cfvo type="num" val="-1"/>
        <cfvo type="num" val="0"/>
        <cfvo type="num" val="2"/>
        <color rgb="FFF8696B"/>
        <color theme="0" tint="-0.249977111117893"/>
        <color rgb="FF63BE7B"/>
      </colorScale>
    </cfRule>
  </conditionalFormatting>
  <conditionalFormatting sqref="Y23">
    <cfRule type="colorScale" priority="1989">
      <colorScale>
        <cfvo type="num" val="-1"/>
        <cfvo type="num" val="0"/>
        <cfvo type="num" val="2"/>
        <color rgb="FFF8696B"/>
        <color theme="0" tint="-0.249977111117893"/>
        <color rgb="FF63BE7B"/>
      </colorScale>
    </cfRule>
  </conditionalFormatting>
  <conditionalFormatting sqref="T23">
    <cfRule type="colorScale" priority="1988">
      <colorScale>
        <cfvo type="num" val="-1"/>
        <cfvo type="num" val="0"/>
        <cfvo type="num" val="2"/>
        <color rgb="FFF8696B"/>
        <color theme="0" tint="-0.249977111117893"/>
        <color rgb="FF63BE7B"/>
      </colorScale>
    </cfRule>
  </conditionalFormatting>
  <conditionalFormatting sqref="AV63">
    <cfRule type="colorScale" priority="1176">
      <colorScale>
        <cfvo type="num" val="-1"/>
        <cfvo type="num" val="0"/>
        <cfvo type="num" val="2"/>
        <color rgb="FFF8696B"/>
        <color theme="0" tint="-0.249977111117893"/>
        <color rgb="FF63BE7B"/>
      </colorScale>
    </cfRule>
  </conditionalFormatting>
  <conditionalFormatting sqref="T24">
    <cfRule type="colorScale" priority="1985">
      <colorScale>
        <cfvo type="num" val="-1"/>
        <cfvo type="num" val="0"/>
        <cfvo type="num" val="2"/>
        <color rgb="FFF8696B"/>
        <color theme="0" tint="-0.249977111117893"/>
        <color rgb="FF63BE7B"/>
      </colorScale>
    </cfRule>
  </conditionalFormatting>
  <conditionalFormatting sqref="U24:X24">
    <cfRule type="colorScale" priority="1984">
      <colorScale>
        <cfvo type="num" val="-1"/>
        <cfvo type="num" val="0"/>
        <cfvo type="num" val="2"/>
        <color rgb="FFF8696B"/>
        <color theme="0" tint="-0.249977111117893"/>
        <color rgb="FF63BE7B"/>
      </colorScale>
    </cfRule>
  </conditionalFormatting>
  <conditionalFormatting sqref="Y24">
    <cfRule type="colorScale" priority="1983">
      <colorScale>
        <cfvo type="num" val="-1"/>
        <cfvo type="num" val="0"/>
        <cfvo type="num" val="2"/>
        <color rgb="FFF8696B"/>
        <color theme="0" tint="-0.249977111117893"/>
        <color rgb="FF63BE7B"/>
      </colorScale>
    </cfRule>
  </conditionalFormatting>
  <conditionalFormatting sqref="AB24">
    <cfRule type="colorScale" priority="1982">
      <colorScale>
        <cfvo type="num" val="-1"/>
        <cfvo type="num" val="0"/>
        <cfvo type="num" val="2"/>
        <color rgb="FFF8696B"/>
        <color theme="0" tint="-0.249977111117893"/>
        <color rgb="FF63BE7B"/>
      </colorScale>
    </cfRule>
  </conditionalFormatting>
  <conditionalFormatting sqref="AE24">
    <cfRule type="colorScale" priority="1981">
      <colorScale>
        <cfvo type="num" val="-1"/>
        <cfvo type="num" val="0"/>
        <cfvo type="num" val="2"/>
        <color rgb="FFF8696B"/>
        <color theme="0" tint="-0.249977111117893"/>
        <color rgb="FF63BE7B"/>
      </colorScale>
    </cfRule>
  </conditionalFormatting>
  <conditionalFormatting sqref="AH24">
    <cfRule type="colorScale" priority="1980">
      <colorScale>
        <cfvo type="num" val="-1"/>
        <cfvo type="num" val="0"/>
        <cfvo type="num" val="2"/>
        <color rgb="FFF8696B"/>
        <color theme="0" tint="-0.249977111117893"/>
        <color rgb="FF63BE7B"/>
      </colorScale>
    </cfRule>
  </conditionalFormatting>
  <conditionalFormatting sqref="AK24">
    <cfRule type="colorScale" priority="1979">
      <colorScale>
        <cfvo type="num" val="-1"/>
        <cfvo type="num" val="0"/>
        <cfvo type="num" val="2"/>
        <color rgb="FFF8696B"/>
        <color theme="0" tint="-0.249977111117893"/>
        <color rgb="FF63BE7B"/>
      </colorScale>
    </cfRule>
  </conditionalFormatting>
  <conditionalFormatting sqref="AN24">
    <cfRule type="colorScale" priority="1978">
      <colorScale>
        <cfvo type="num" val="-1"/>
        <cfvo type="num" val="0"/>
        <cfvo type="num" val="2"/>
        <color rgb="FFF8696B"/>
        <color theme="0" tint="-0.249977111117893"/>
        <color rgb="FF63BE7B"/>
      </colorScale>
    </cfRule>
  </conditionalFormatting>
  <conditionalFormatting sqref="AQ24">
    <cfRule type="colorScale" priority="1977">
      <colorScale>
        <cfvo type="num" val="-1"/>
        <cfvo type="num" val="0"/>
        <cfvo type="num" val="2"/>
        <color rgb="FFF8696B"/>
        <color theme="0" tint="-0.249977111117893"/>
        <color rgb="FF63BE7B"/>
      </colorScale>
    </cfRule>
  </conditionalFormatting>
  <conditionalFormatting sqref="AT24">
    <cfRule type="colorScale" priority="1976">
      <colorScale>
        <cfvo type="num" val="-1"/>
        <cfvo type="num" val="0"/>
        <cfvo type="num" val="2"/>
        <color rgb="FFF8696B"/>
        <color theme="0" tint="-0.249977111117893"/>
        <color rgb="FF63BE7B"/>
      </colorScale>
    </cfRule>
  </conditionalFormatting>
  <conditionalFormatting sqref="AW24">
    <cfRule type="colorScale" priority="1975">
      <colorScale>
        <cfvo type="num" val="-1"/>
        <cfvo type="num" val="0"/>
        <cfvo type="num" val="2"/>
        <color rgb="FFF8696B"/>
        <color theme="0" tint="-0.249977111117893"/>
        <color rgb="FF63BE7B"/>
      </colorScale>
    </cfRule>
  </conditionalFormatting>
  <conditionalFormatting sqref="BC24">
    <cfRule type="colorScale" priority="1973">
      <colorScale>
        <cfvo type="num" val="-1"/>
        <cfvo type="num" val="0"/>
        <cfvo type="num" val="2"/>
        <color rgb="FFF8696B"/>
        <color theme="0" tint="-0.249977111117893"/>
        <color rgb="FF63BE7B"/>
      </colorScale>
    </cfRule>
  </conditionalFormatting>
  <conditionalFormatting sqref="AZ24">
    <cfRule type="colorScale" priority="1974">
      <colorScale>
        <cfvo type="num" val="-1"/>
        <cfvo type="num" val="0"/>
        <cfvo type="num" val="2"/>
        <color rgb="FFF8696B"/>
        <color theme="0" tint="-0.249977111117893"/>
        <color rgb="FF63BE7B"/>
      </colorScale>
    </cfRule>
  </conditionalFormatting>
  <conditionalFormatting sqref="AG64">
    <cfRule type="colorScale" priority="1161">
      <colorScale>
        <cfvo type="num" val="-1"/>
        <cfvo type="num" val="0"/>
        <cfvo type="num" val="2"/>
        <color rgb="FFF8696B"/>
        <color theme="0" tint="-0.249977111117893"/>
        <color rgb="FF63BE7B"/>
      </colorScale>
    </cfRule>
  </conditionalFormatting>
  <conditionalFormatting sqref="T25">
    <cfRule type="colorScale" priority="1971">
      <colorScale>
        <cfvo type="num" val="-1"/>
        <cfvo type="num" val="0"/>
        <cfvo type="num" val="2"/>
        <color rgb="FFF8696B"/>
        <color theme="0" tint="-0.249977111117893"/>
        <color rgb="FF63BE7B"/>
      </colorScale>
    </cfRule>
  </conditionalFormatting>
  <conditionalFormatting sqref="U25:W25">
    <cfRule type="colorScale" priority="1970">
      <colorScale>
        <cfvo type="num" val="-1"/>
        <cfvo type="num" val="0"/>
        <cfvo type="num" val="2"/>
        <color rgb="FFF8696B"/>
        <color theme="0" tint="-0.249977111117893"/>
        <color rgb="FF63BE7B"/>
      </colorScale>
    </cfRule>
  </conditionalFormatting>
  <conditionalFormatting sqref="Y25">
    <cfRule type="colorScale" priority="1969">
      <colorScale>
        <cfvo type="num" val="-1"/>
        <cfvo type="num" val="0"/>
        <cfvo type="num" val="2"/>
        <color rgb="FFF8696B"/>
        <color theme="0" tint="-0.249977111117893"/>
        <color rgb="FF63BE7B"/>
      </colorScale>
    </cfRule>
  </conditionalFormatting>
  <conditionalFormatting sqref="AB25">
    <cfRule type="colorScale" priority="1968">
      <colorScale>
        <cfvo type="num" val="-1"/>
        <cfvo type="num" val="0"/>
        <cfvo type="num" val="2"/>
        <color rgb="FFF8696B"/>
        <color theme="0" tint="-0.249977111117893"/>
        <color rgb="FF63BE7B"/>
      </colorScale>
    </cfRule>
  </conditionalFormatting>
  <conditionalFormatting sqref="AE25">
    <cfRule type="colorScale" priority="1967">
      <colorScale>
        <cfvo type="num" val="-1"/>
        <cfvo type="num" val="0"/>
        <cfvo type="num" val="2"/>
        <color rgb="FFF8696B"/>
        <color theme="0" tint="-0.249977111117893"/>
        <color rgb="FF63BE7B"/>
      </colorScale>
    </cfRule>
  </conditionalFormatting>
  <conditionalFormatting sqref="AH25">
    <cfRule type="colorScale" priority="1966">
      <colorScale>
        <cfvo type="num" val="-1"/>
        <cfvo type="num" val="0"/>
        <cfvo type="num" val="2"/>
        <color rgb="FFF8696B"/>
        <color theme="0" tint="-0.249977111117893"/>
        <color rgb="FF63BE7B"/>
      </colorScale>
    </cfRule>
  </conditionalFormatting>
  <conditionalFormatting sqref="AK25">
    <cfRule type="colorScale" priority="1965">
      <colorScale>
        <cfvo type="num" val="-1"/>
        <cfvo type="num" val="0"/>
        <cfvo type="num" val="2"/>
        <color rgb="FFF8696B"/>
        <color theme="0" tint="-0.249977111117893"/>
        <color rgb="FF63BE7B"/>
      </colorScale>
    </cfRule>
  </conditionalFormatting>
  <conditionalFormatting sqref="AN25">
    <cfRule type="colorScale" priority="1964">
      <colorScale>
        <cfvo type="num" val="-1"/>
        <cfvo type="num" val="0"/>
        <cfvo type="num" val="2"/>
        <color rgb="FFF8696B"/>
        <color theme="0" tint="-0.249977111117893"/>
        <color rgb="FF63BE7B"/>
      </colorScale>
    </cfRule>
  </conditionalFormatting>
  <conditionalFormatting sqref="AQ25">
    <cfRule type="colorScale" priority="1963">
      <colorScale>
        <cfvo type="num" val="-1"/>
        <cfvo type="num" val="0"/>
        <cfvo type="num" val="2"/>
        <color rgb="FFF8696B"/>
        <color theme="0" tint="-0.249977111117893"/>
        <color rgb="FF63BE7B"/>
      </colorScale>
    </cfRule>
  </conditionalFormatting>
  <conditionalFormatting sqref="AT25">
    <cfRule type="colorScale" priority="1962">
      <colorScale>
        <cfvo type="num" val="-1"/>
        <cfvo type="num" val="0"/>
        <cfvo type="num" val="2"/>
        <color rgb="FFF8696B"/>
        <color theme="0" tint="-0.249977111117893"/>
        <color rgb="FF63BE7B"/>
      </colorScale>
    </cfRule>
  </conditionalFormatting>
  <conditionalFormatting sqref="AW25">
    <cfRule type="colorScale" priority="1960">
      <colorScale>
        <cfvo type="num" val="-1"/>
        <cfvo type="num" val="0"/>
        <cfvo type="num" val="2"/>
        <color rgb="FFF8696B"/>
        <color theme="0" tint="-0.249977111117893"/>
        <color rgb="FF63BE7B"/>
      </colorScale>
    </cfRule>
  </conditionalFormatting>
  <conditionalFormatting sqref="BC25">
    <cfRule type="colorScale" priority="1959">
      <colorScale>
        <cfvo type="num" val="-1"/>
        <cfvo type="num" val="0"/>
        <cfvo type="num" val="2"/>
        <color rgb="FFF8696B"/>
        <color theme="0" tint="-0.249977111117893"/>
        <color rgb="FF63BE7B"/>
      </colorScale>
    </cfRule>
  </conditionalFormatting>
  <conditionalFormatting sqref="AZ25">
    <cfRule type="colorScale" priority="1958">
      <colorScale>
        <cfvo type="num" val="-1"/>
        <cfvo type="num" val="0"/>
        <cfvo type="num" val="2"/>
        <color rgb="FFF8696B"/>
        <color theme="0" tint="-0.249977111117893"/>
        <color rgb="FF63BE7B"/>
      </colorScale>
    </cfRule>
  </conditionalFormatting>
  <conditionalFormatting sqref="S65">
    <cfRule type="colorScale" priority="1146">
      <colorScale>
        <cfvo type="num" val="-1"/>
        <cfvo type="num" val="0"/>
        <cfvo type="num" val="2"/>
        <color rgb="FFF8696B"/>
        <color theme="0" tint="-0.249977111117893"/>
        <color rgb="FF63BE7B"/>
      </colorScale>
    </cfRule>
  </conditionalFormatting>
  <conditionalFormatting sqref="T26">
    <cfRule type="colorScale" priority="1956">
      <colorScale>
        <cfvo type="num" val="-1"/>
        <cfvo type="num" val="0"/>
        <cfvo type="num" val="2"/>
        <color rgb="FFF8696B"/>
        <color theme="0" tint="-0.249977111117893"/>
        <color rgb="FF63BE7B"/>
      </colorScale>
    </cfRule>
  </conditionalFormatting>
  <conditionalFormatting sqref="U26">
    <cfRule type="colorScale" priority="1955">
      <colorScale>
        <cfvo type="num" val="-1"/>
        <cfvo type="num" val="0"/>
        <cfvo type="num" val="2"/>
        <color rgb="FFF8696B"/>
        <color theme="0" tint="-0.249977111117893"/>
        <color rgb="FF63BE7B"/>
      </colorScale>
    </cfRule>
  </conditionalFormatting>
  <conditionalFormatting sqref="V26">
    <cfRule type="colorScale" priority="1954">
      <colorScale>
        <cfvo type="num" val="-1"/>
        <cfvo type="num" val="0"/>
        <cfvo type="num" val="2"/>
        <color rgb="FFF8696B"/>
        <color theme="0" tint="-0.249977111117893"/>
        <color rgb="FF63BE7B"/>
      </colorScale>
    </cfRule>
  </conditionalFormatting>
  <conditionalFormatting sqref="W26">
    <cfRule type="colorScale" priority="1953">
      <colorScale>
        <cfvo type="num" val="-1"/>
        <cfvo type="num" val="0"/>
        <cfvo type="num" val="2"/>
        <color rgb="FFF8696B"/>
        <color theme="0" tint="-0.249977111117893"/>
        <color rgb="FF63BE7B"/>
      </colorScale>
    </cfRule>
  </conditionalFormatting>
  <conditionalFormatting sqref="X26">
    <cfRule type="colorScale" priority="1952">
      <colorScale>
        <cfvo type="num" val="-1"/>
        <cfvo type="num" val="0"/>
        <cfvo type="num" val="2"/>
        <color rgb="FFF8696B"/>
        <color theme="0" tint="-0.249977111117893"/>
        <color rgb="FF63BE7B"/>
      </colorScale>
    </cfRule>
  </conditionalFormatting>
  <conditionalFormatting sqref="Y26">
    <cfRule type="colorScale" priority="1950">
      <colorScale>
        <cfvo type="num" val="-1"/>
        <cfvo type="num" val="0"/>
        <cfvo type="num" val="2"/>
        <color rgb="FFF8696B"/>
        <color theme="0" tint="-0.249977111117893"/>
        <color rgb="FF63BE7B"/>
      </colorScale>
    </cfRule>
  </conditionalFormatting>
  <conditionalFormatting sqref="AB26">
    <cfRule type="colorScale" priority="1949">
      <colorScale>
        <cfvo type="num" val="-1"/>
        <cfvo type="num" val="0"/>
        <cfvo type="num" val="2"/>
        <color rgb="FFF8696B"/>
        <color theme="0" tint="-0.249977111117893"/>
        <color rgb="FF63BE7B"/>
      </colorScale>
    </cfRule>
  </conditionalFormatting>
  <conditionalFormatting sqref="AE26">
    <cfRule type="colorScale" priority="1948">
      <colorScale>
        <cfvo type="num" val="-1"/>
        <cfvo type="num" val="0"/>
        <cfvo type="num" val="2"/>
        <color rgb="FFF8696B"/>
        <color theme="0" tint="-0.249977111117893"/>
        <color rgb="FF63BE7B"/>
      </colorScale>
    </cfRule>
  </conditionalFormatting>
  <conditionalFormatting sqref="AH26">
    <cfRule type="colorScale" priority="1946">
      <colorScale>
        <cfvo type="num" val="-1"/>
        <cfvo type="num" val="0"/>
        <cfvo type="num" val="2"/>
        <color rgb="FFF8696B"/>
        <color theme="0" tint="-0.249977111117893"/>
        <color rgb="FF63BE7B"/>
      </colorScale>
    </cfRule>
  </conditionalFormatting>
  <conditionalFormatting sqref="AK26">
    <cfRule type="colorScale" priority="1945">
      <colorScale>
        <cfvo type="num" val="-1"/>
        <cfvo type="num" val="0"/>
        <cfvo type="num" val="2"/>
        <color rgb="FFF8696B"/>
        <color theme="0" tint="-0.249977111117893"/>
        <color rgb="FF63BE7B"/>
      </colorScale>
    </cfRule>
  </conditionalFormatting>
  <conditionalFormatting sqref="AN26">
    <cfRule type="colorScale" priority="1944">
      <colorScale>
        <cfvo type="num" val="-1"/>
        <cfvo type="num" val="0"/>
        <cfvo type="num" val="2"/>
        <color rgb="FFF8696B"/>
        <color theme="0" tint="-0.249977111117893"/>
        <color rgb="FF63BE7B"/>
      </colorScale>
    </cfRule>
  </conditionalFormatting>
  <conditionalFormatting sqref="AQ26">
    <cfRule type="colorScale" priority="1943">
      <colorScale>
        <cfvo type="num" val="-1"/>
        <cfvo type="num" val="0"/>
        <cfvo type="num" val="2"/>
        <color rgb="FFF8696B"/>
        <color theme="0" tint="-0.249977111117893"/>
        <color rgb="FF63BE7B"/>
      </colorScale>
    </cfRule>
  </conditionalFormatting>
  <conditionalFormatting sqref="AT26">
    <cfRule type="colorScale" priority="1942">
      <colorScale>
        <cfvo type="num" val="-1"/>
        <cfvo type="num" val="0"/>
        <cfvo type="num" val="2"/>
        <color rgb="FFF8696B"/>
        <color theme="0" tint="-0.249977111117893"/>
        <color rgb="FF63BE7B"/>
      </colorScale>
    </cfRule>
  </conditionalFormatting>
  <conditionalFormatting sqref="AW26">
    <cfRule type="colorScale" priority="1941">
      <colorScale>
        <cfvo type="num" val="-1"/>
        <cfvo type="num" val="0"/>
        <cfvo type="num" val="2"/>
        <color rgb="FFF8696B"/>
        <color theme="0" tint="-0.249977111117893"/>
        <color rgb="FF63BE7B"/>
      </colorScale>
    </cfRule>
  </conditionalFormatting>
  <conditionalFormatting sqref="BC26">
    <cfRule type="colorScale" priority="1939">
      <colorScale>
        <cfvo type="num" val="-1"/>
        <cfvo type="num" val="0"/>
        <cfvo type="num" val="2"/>
        <color rgb="FFF8696B"/>
        <color theme="0" tint="-0.249977111117893"/>
        <color rgb="FF63BE7B"/>
      </colorScale>
    </cfRule>
  </conditionalFormatting>
  <conditionalFormatting sqref="AZ26">
    <cfRule type="colorScale" priority="1940">
      <colorScale>
        <cfvo type="num" val="-1"/>
        <cfvo type="num" val="0"/>
        <cfvo type="num" val="2"/>
        <color rgb="FFF8696B"/>
        <color theme="0" tint="-0.249977111117893"/>
        <color rgb="FF63BE7B"/>
      </colorScale>
    </cfRule>
  </conditionalFormatting>
  <conditionalFormatting sqref="AZ65">
    <cfRule type="colorScale" priority="1127">
      <colorScale>
        <cfvo type="num" val="-1"/>
        <cfvo type="num" val="0"/>
        <cfvo type="num" val="2"/>
        <color rgb="FFF8696B"/>
        <color theme="0" tint="-0.249977111117893"/>
        <color rgb="FF63BE7B"/>
      </colorScale>
    </cfRule>
  </conditionalFormatting>
  <conditionalFormatting sqref="T27">
    <cfRule type="colorScale" priority="1937">
      <colorScale>
        <cfvo type="num" val="-1"/>
        <cfvo type="num" val="0"/>
        <cfvo type="num" val="2"/>
        <color rgb="FFF8696B"/>
        <color theme="0" tint="-0.249977111117893"/>
        <color rgb="FF63BE7B"/>
      </colorScale>
    </cfRule>
  </conditionalFormatting>
  <conditionalFormatting sqref="U27">
    <cfRule type="colorScale" priority="1936">
      <colorScale>
        <cfvo type="num" val="-1"/>
        <cfvo type="num" val="0"/>
        <cfvo type="num" val="2"/>
        <color rgb="FFF8696B"/>
        <color theme="0" tint="-0.249977111117893"/>
        <color rgb="FF63BE7B"/>
      </colorScale>
    </cfRule>
  </conditionalFormatting>
  <conditionalFormatting sqref="V27">
    <cfRule type="colorScale" priority="1935">
      <colorScale>
        <cfvo type="num" val="-1"/>
        <cfvo type="num" val="0"/>
        <cfvo type="num" val="2"/>
        <color rgb="FFF8696B"/>
        <color theme="0" tint="-0.249977111117893"/>
        <color rgb="FF63BE7B"/>
      </colorScale>
    </cfRule>
  </conditionalFormatting>
  <conditionalFormatting sqref="W27">
    <cfRule type="colorScale" priority="1934">
      <colorScale>
        <cfvo type="num" val="-1"/>
        <cfvo type="num" val="0"/>
        <cfvo type="num" val="2"/>
        <color rgb="FFF8696B"/>
        <color theme="0" tint="-0.249977111117893"/>
        <color rgb="FF63BE7B"/>
      </colorScale>
    </cfRule>
  </conditionalFormatting>
  <conditionalFormatting sqref="X27">
    <cfRule type="colorScale" priority="1933">
      <colorScale>
        <cfvo type="num" val="-1"/>
        <cfvo type="num" val="0"/>
        <cfvo type="num" val="2"/>
        <color rgb="FFF8696B"/>
        <color theme="0" tint="-0.249977111117893"/>
        <color rgb="FF63BE7B"/>
      </colorScale>
    </cfRule>
  </conditionalFormatting>
  <conditionalFormatting sqref="Y27">
    <cfRule type="colorScale" priority="1932">
      <colorScale>
        <cfvo type="num" val="-1"/>
        <cfvo type="num" val="0"/>
        <cfvo type="num" val="2"/>
        <color rgb="FFF8696B"/>
        <color theme="0" tint="-0.249977111117893"/>
        <color rgb="FF63BE7B"/>
      </colorScale>
    </cfRule>
  </conditionalFormatting>
  <conditionalFormatting sqref="AB27">
    <cfRule type="colorScale" priority="1931">
      <colorScale>
        <cfvo type="num" val="-1"/>
        <cfvo type="num" val="0"/>
        <cfvo type="num" val="2"/>
        <color rgb="FFF8696B"/>
        <color theme="0" tint="-0.249977111117893"/>
        <color rgb="FF63BE7B"/>
      </colorScale>
    </cfRule>
  </conditionalFormatting>
  <conditionalFormatting sqref="AE27">
    <cfRule type="colorScale" priority="1930">
      <colorScale>
        <cfvo type="num" val="-1"/>
        <cfvo type="num" val="0"/>
        <cfvo type="num" val="2"/>
        <color rgb="FFF8696B"/>
        <color theme="0" tint="-0.249977111117893"/>
        <color rgb="FF63BE7B"/>
      </colorScale>
    </cfRule>
  </conditionalFormatting>
  <conditionalFormatting sqref="AH27">
    <cfRule type="colorScale" priority="1929">
      <colorScale>
        <cfvo type="num" val="-1"/>
        <cfvo type="num" val="0"/>
        <cfvo type="num" val="2"/>
        <color rgb="FFF8696B"/>
        <color theme="0" tint="-0.249977111117893"/>
        <color rgb="FF63BE7B"/>
      </colorScale>
    </cfRule>
  </conditionalFormatting>
  <conditionalFormatting sqref="AK27">
    <cfRule type="colorScale" priority="1928">
      <colorScale>
        <cfvo type="num" val="-1"/>
        <cfvo type="num" val="0"/>
        <cfvo type="num" val="2"/>
        <color rgb="FFF8696B"/>
        <color theme="0" tint="-0.249977111117893"/>
        <color rgb="FF63BE7B"/>
      </colorScale>
    </cfRule>
  </conditionalFormatting>
  <conditionalFormatting sqref="AN27">
    <cfRule type="colorScale" priority="1927">
      <colorScale>
        <cfvo type="num" val="-1"/>
        <cfvo type="num" val="0"/>
        <cfvo type="num" val="2"/>
        <color rgb="FFF8696B"/>
        <color theme="0" tint="-0.249977111117893"/>
        <color rgb="FF63BE7B"/>
      </colorScale>
    </cfRule>
  </conditionalFormatting>
  <conditionalFormatting sqref="AQ27">
    <cfRule type="colorScale" priority="1926">
      <colorScale>
        <cfvo type="num" val="-1"/>
        <cfvo type="num" val="0"/>
        <cfvo type="num" val="2"/>
        <color rgb="FFF8696B"/>
        <color theme="0" tint="-0.249977111117893"/>
        <color rgb="FF63BE7B"/>
      </colorScale>
    </cfRule>
  </conditionalFormatting>
  <conditionalFormatting sqref="AT27">
    <cfRule type="colorScale" priority="1925">
      <colorScale>
        <cfvo type="num" val="-1"/>
        <cfvo type="num" val="0"/>
        <cfvo type="num" val="2"/>
        <color rgb="FFF8696B"/>
        <color theme="0" tint="-0.249977111117893"/>
        <color rgb="FF63BE7B"/>
      </colorScale>
    </cfRule>
  </conditionalFormatting>
  <conditionalFormatting sqref="AW27">
    <cfRule type="colorScale" priority="1924">
      <colorScale>
        <cfvo type="num" val="-1"/>
        <cfvo type="num" val="0"/>
        <cfvo type="num" val="2"/>
        <color rgb="FFF8696B"/>
        <color theme="0" tint="-0.249977111117893"/>
        <color rgb="FF63BE7B"/>
      </colorScale>
    </cfRule>
  </conditionalFormatting>
  <conditionalFormatting sqref="AZ27">
    <cfRule type="colorScale" priority="1923">
      <colorScale>
        <cfvo type="num" val="-1"/>
        <cfvo type="num" val="0"/>
        <cfvo type="num" val="2"/>
        <color rgb="FFF8696B"/>
        <color theme="0" tint="-0.249977111117893"/>
        <color rgb="FF63BE7B"/>
      </colorScale>
    </cfRule>
  </conditionalFormatting>
  <conditionalFormatting sqref="BC27">
    <cfRule type="colorScale" priority="1922">
      <colorScale>
        <cfvo type="num" val="-1"/>
        <cfvo type="num" val="0"/>
        <cfvo type="num" val="2"/>
        <color rgb="FFF8696B"/>
        <color theme="0" tint="-0.249977111117893"/>
        <color rgb="FF63BE7B"/>
      </colorScale>
    </cfRule>
  </conditionalFormatting>
  <conditionalFormatting sqref="AQ66">
    <cfRule type="colorScale" priority="1110">
      <colorScale>
        <cfvo type="num" val="-1"/>
        <cfvo type="num" val="0"/>
        <cfvo type="num" val="2"/>
        <color rgb="FFF8696B"/>
        <color theme="0" tint="-0.249977111117893"/>
        <color rgb="FF63BE7B"/>
      </colorScale>
    </cfRule>
  </conditionalFormatting>
  <conditionalFormatting sqref="T28">
    <cfRule type="colorScale" priority="1920">
      <colorScale>
        <cfvo type="num" val="-1"/>
        <cfvo type="num" val="0"/>
        <cfvo type="num" val="2"/>
        <color rgb="FFF8696B"/>
        <color theme="0" tint="-0.249977111117893"/>
        <color rgb="FF63BE7B"/>
      </colorScale>
    </cfRule>
  </conditionalFormatting>
  <conditionalFormatting sqref="U28">
    <cfRule type="colorScale" priority="1919">
      <colorScale>
        <cfvo type="num" val="-1"/>
        <cfvo type="num" val="0"/>
        <cfvo type="num" val="2"/>
        <color rgb="FFF8696B"/>
        <color theme="0" tint="-0.249977111117893"/>
        <color rgb="FF63BE7B"/>
      </colorScale>
    </cfRule>
  </conditionalFormatting>
  <conditionalFormatting sqref="V28">
    <cfRule type="colorScale" priority="1918">
      <colorScale>
        <cfvo type="num" val="-1"/>
        <cfvo type="num" val="0"/>
        <cfvo type="num" val="2"/>
        <color rgb="FFF8696B"/>
        <color theme="0" tint="-0.249977111117893"/>
        <color rgb="FF63BE7B"/>
      </colorScale>
    </cfRule>
  </conditionalFormatting>
  <conditionalFormatting sqref="W28">
    <cfRule type="colorScale" priority="1917">
      <colorScale>
        <cfvo type="num" val="-1"/>
        <cfvo type="num" val="0"/>
        <cfvo type="num" val="2"/>
        <color rgb="FFF8696B"/>
        <color theme="0" tint="-0.249977111117893"/>
        <color rgb="FF63BE7B"/>
      </colorScale>
    </cfRule>
  </conditionalFormatting>
  <conditionalFormatting sqref="Y28">
    <cfRule type="colorScale" priority="1916">
      <colorScale>
        <cfvo type="num" val="-1"/>
        <cfvo type="num" val="0"/>
        <cfvo type="num" val="2"/>
        <color rgb="FFF8696B"/>
        <color theme="0" tint="-0.249977111117893"/>
        <color rgb="FF63BE7B"/>
      </colorScale>
    </cfRule>
  </conditionalFormatting>
  <conditionalFormatting sqref="X28">
    <cfRule type="colorScale" priority="1915">
      <colorScale>
        <cfvo type="num" val="-1"/>
        <cfvo type="num" val="0"/>
        <cfvo type="num" val="2"/>
        <color rgb="FFF8696B"/>
        <color theme="0" tint="-0.249977111117893"/>
        <color rgb="FF63BE7B"/>
      </colorScale>
    </cfRule>
  </conditionalFormatting>
  <conditionalFormatting sqref="AB28">
    <cfRule type="colorScale" priority="1914">
      <colorScale>
        <cfvo type="num" val="-1"/>
        <cfvo type="num" val="0"/>
        <cfvo type="num" val="2"/>
        <color rgb="FFF8696B"/>
        <color theme="0" tint="-0.249977111117893"/>
        <color rgb="FF63BE7B"/>
      </colorScale>
    </cfRule>
  </conditionalFormatting>
  <conditionalFormatting sqref="AE28">
    <cfRule type="colorScale" priority="1913">
      <colorScale>
        <cfvo type="num" val="-1"/>
        <cfvo type="num" val="0"/>
        <cfvo type="num" val="2"/>
        <color rgb="FFF8696B"/>
        <color theme="0" tint="-0.249977111117893"/>
        <color rgb="FF63BE7B"/>
      </colorScale>
    </cfRule>
  </conditionalFormatting>
  <conditionalFormatting sqref="AH28">
    <cfRule type="colorScale" priority="1912">
      <colorScale>
        <cfvo type="num" val="-1"/>
        <cfvo type="num" val="0"/>
        <cfvo type="num" val="2"/>
        <color rgb="FFF8696B"/>
        <color theme="0" tint="-0.249977111117893"/>
        <color rgb="FF63BE7B"/>
      </colorScale>
    </cfRule>
  </conditionalFormatting>
  <conditionalFormatting sqref="AK28">
    <cfRule type="colorScale" priority="1911">
      <colorScale>
        <cfvo type="num" val="-1"/>
        <cfvo type="num" val="0"/>
        <cfvo type="num" val="2"/>
        <color rgb="FFF8696B"/>
        <color theme="0" tint="-0.249977111117893"/>
        <color rgb="FF63BE7B"/>
      </colorScale>
    </cfRule>
  </conditionalFormatting>
  <conditionalFormatting sqref="AN28">
    <cfRule type="colorScale" priority="1910">
      <colorScale>
        <cfvo type="num" val="-1"/>
        <cfvo type="num" val="0"/>
        <cfvo type="num" val="2"/>
        <color rgb="FFF8696B"/>
        <color theme="0" tint="-0.249977111117893"/>
        <color rgb="FF63BE7B"/>
      </colorScale>
    </cfRule>
  </conditionalFormatting>
  <conditionalFormatting sqref="AQ28">
    <cfRule type="colorScale" priority="1909">
      <colorScale>
        <cfvo type="num" val="-1"/>
        <cfvo type="num" val="0"/>
        <cfvo type="num" val="2"/>
        <color rgb="FFF8696B"/>
        <color theme="0" tint="-0.249977111117893"/>
        <color rgb="FF63BE7B"/>
      </colorScale>
    </cfRule>
  </conditionalFormatting>
  <conditionalFormatting sqref="AT28">
    <cfRule type="colorScale" priority="1908">
      <colorScale>
        <cfvo type="num" val="-1"/>
        <cfvo type="num" val="0"/>
        <cfvo type="num" val="2"/>
        <color rgb="FFF8696B"/>
        <color theme="0" tint="-0.249977111117893"/>
        <color rgb="FF63BE7B"/>
      </colorScale>
    </cfRule>
  </conditionalFormatting>
  <conditionalFormatting sqref="AW28">
    <cfRule type="colorScale" priority="1907">
      <colorScale>
        <cfvo type="num" val="-1"/>
        <cfvo type="num" val="0"/>
        <cfvo type="num" val="2"/>
        <color rgb="FFF8696B"/>
        <color theme="0" tint="-0.249977111117893"/>
        <color rgb="FF63BE7B"/>
      </colorScale>
    </cfRule>
  </conditionalFormatting>
  <conditionalFormatting sqref="AZ28">
    <cfRule type="colorScale" priority="1906">
      <colorScale>
        <cfvo type="num" val="-1"/>
        <cfvo type="num" val="0"/>
        <cfvo type="num" val="2"/>
        <color rgb="FFF8696B"/>
        <color theme="0" tint="-0.249977111117893"/>
        <color rgb="FF63BE7B"/>
      </colorScale>
    </cfRule>
  </conditionalFormatting>
  <conditionalFormatting sqref="BC28">
    <cfRule type="colorScale" priority="1905">
      <colorScale>
        <cfvo type="num" val="-1"/>
        <cfvo type="num" val="0"/>
        <cfvo type="num" val="2"/>
        <color rgb="FFF8696B"/>
        <color theme="0" tint="-0.249977111117893"/>
        <color rgb="FF63BE7B"/>
      </colorScale>
    </cfRule>
  </conditionalFormatting>
  <conditionalFormatting sqref="AG67">
    <cfRule type="colorScale" priority="1093">
      <colorScale>
        <cfvo type="num" val="-1"/>
        <cfvo type="num" val="0"/>
        <cfvo type="num" val="2"/>
        <color rgb="FFF8696B"/>
        <color theme="0" tint="-0.249977111117893"/>
        <color rgb="FF63BE7B"/>
      </colorScale>
    </cfRule>
  </conditionalFormatting>
  <conditionalFormatting sqref="T29">
    <cfRule type="colorScale" priority="1903">
      <colorScale>
        <cfvo type="num" val="-1"/>
        <cfvo type="num" val="0"/>
        <cfvo type="num" val="2"/>
        <color rgb="FFF8696B"/>
        <color theme="0" tint="-0.249977111117893"/>
        <color rgb="FF63BE7B"/>
      </colorScale>
    </cfRule>
  </conditionalFormatting>
  <conditionalFormatting sqref="U29">
    <cfRule type="colorScale" priority="1902">
      <colorScale>
        <cfvo type="num" val="-1"/>
        <cfvo type="num" val="0"/>
        <cfvo type="num" val="2"/>
        <color rgb="FFF8696B"/>
        <color theme="0" tint="-0.249977111117893"/>
        <color rgb="FF63BE7B"/>
      </colorScale>
    </cfRule>
  </conditionalFormatting>
  <conditionalFormatting sqref="V29">
    <cfRule type="colorScale" priority="1901">
      <colorScale>
        <cfvo type="num" val="-1"/>
        <cfvo type="num" val="0"/>
        <cfvo type="num" val="2"/>
        <color rgb="FFF8696B"/>
        <color theme="0" tint="-0.249977111117893"/>
        <color rgb="FF63BE7B"/>
      </colorScale>
    </cfRule>
  </conditionalFormatting>
  <conditionalFormatting sqref="W29">
    <cfRule type="colorScale" priority="1900">
      <colorScale>
        <cfvo type="num" val="-1"/>
        <cfvo type="num" val="0"/>
        <cfvo type="num" val="2"/>
        <color rgb="FFF8696B"/>
        <color theme="0" tint="-0.249977111117893"/>
        <color rgb="FF63BE7B"/>
      </colorScale>
    </cfRule>
  </conditionalFormatting>
  <conditionalFormatting sqref="X29">
    <cfRule type="colorScale" priority="1899">
      <colorScale>
        <cfvo type="num" val="-1"/>
        <cfvo type="num" val="0"/>
        <cfvo type="num" val="2"/>
        <color rgb="FFF8696B"/>
        <color theme="0" tint="-0.249977111117893"/>
        <color rgb="FF63BE7B"/>
      </colorScale>
    </cfRule>
  </conditionalFormatting>
  <conditionalFormatting sqref="Y29">
    <cfRule type="colorScale" priority="1898">
      <colorScale>
        <cfvo type="num" val="-1"/>
        <cfvo type="num" val="0"/>
        <cfvo type="num" val="2"/>
        <color rgb="FFF8696B"/>
        <color theme="0" tint="-0.249977111117893"/>
        <color rgb="FF63BE7B"/>
      </colorScale>
    </cfRule>
  </conditionalFormatting>
  <conditionalFormatting sqref="BC41">
    <cfRule type="colorScale" priority="1689">
      <colorScale>
        <cfvo type="num" val="-1"/>
        <cfvo type="num" val="0"/>
        <cfvo type="num" val="2"/>
        <color rgb="FFF8696B"/>
        <color theme="0" tint="-0.249977111117893"/>
        <color rgb="FF63BE7B"/>
      </colorScale>
    </cfRule>
  </conditionalFormatting>
  <conditionalFormatting sqref="AB29">
    <cfRule type="colorScale" priority="1896">
      <colorScale>
        <cfvo type="num" val="-1"/>
        <cfvo type="num" val="0"/>
        <cfvo type="num" val="2"/>
        <color rgb="FFF8696B"/>
        <color theme="0" tint="-0.249977111117893"/>
        <color rgb="FF63BE7B"/>
      </colorScale>
    </cfRule>
  </conditionalFormatting>
  <conditionalFormatting sqref="AE29">
    <cfRule type="colorScale" priority="1895">
      <colorScale>
        <cfvo type="num" val="-1"/>
        <cfvo type="num" val="0"/>
        <cfvo type="num" val="2"/>
        <color rgb="FFF8696B"/>
        <color theme="0" tint="-0.249977111117893"/>
        <color rgb="FF63BE7B"/>
      </colorScale>
    </cfRule>
  </conditionalFormatting>
  <conditionalFormatting sqref="AH29">
    <cfRule type="colorScale" priority="1894">
      <colorScale>
        <cfvo type="num" val="-1"/>
        <cfvo type="num" val="0"/>
        <cfvo type="num" val="2"/>
        <color rgb="FFF8696B"/>
        <color theme="0" tint="-0.249977111117893"/>
        <color rgb="FF63BE7B"/>
      </colorScale>
    </cfRule>
  </conditionalFormatting>
  <conditionalFormatting sqref="AK29">
    <cfRule type="colorScale" priority="1893">
      <colorScale>
        <cfvo type="num" val="-1"/>
        <cfvo type="num" val="0"/>
        <cfvo type="num" val="2"/>
        <color rgb="FFF8696B"/>
        <color theme="0" tint="-0.249977111117893"/>
        <color rgb="FF63BE7B"/>
      </colorScale>
    </cfRule>
  </conditionalFormatting>
  <conditionalFormatting sqref="AN29">
    <cfRule type="colorScale" priority="1892">
      <colorScale>
        <cfvo type="num" val="-1"/>
        <cfvo type="num" val="0"/>
        <cfvo type="num" val="2"/>
        <color rgb="FFF8696B"/>
        <color theme="0" tint="-0.249977111117893"/>
        <color rgb="FF63BE7B"/>
      </colorScale>
    </cfRule>
  </conditionalFormatting>
  <conditionalFormatting sqref="AQ29">
    <cfRule type="colorScale" priority="1891">
      <colorScale>
        <cfvo type="num" val="-1"/>
        <cfvo type="num" val="0"/>
        <cfvo type="num" val="2"/>
        <color rgb="FFF8696B"/>
        <color theme="0" tint="-0.249977111117893"/>
        <color rgb="FF63BE7B"/>
      </colorScale>
    </cfRule>
  </conditionalFormatting>
  <conditionalFormatting sqref="AT29">
    <cfRule type="colorScale" priority="1890">
      <colorScale>
        <cfvo type="num" val="-1"/>
        <cfvo type="num" val="0"/>
        <cfvo type="num" val="2"/>
        <color rgb="FFF8696B"/>
        <color theme="0" tint="-0.249977111117893"/>
        <color rgb="FF63BE7B"/>
      </colorScale>
    </cfRule>
  </conditionalFormatting>
  <conditionalFormatting sqref="AW29">
    <cfRule type="colorScale" priority="1889">
      <colorScale>
        <cfvo type="num" val="-1"/>
        <cfvo type="num" val="0"/>
        <cfvo type="num" val="2"/>
        <color rgb="FFF8696B"/>
        <color theme="0" tint="-0.249977111117893"/>
        <color rgb="FF63BE7B"/>
      </colorScale>
    </cfRule>
  </conditionalFormatting>
  <conditionalFormatting sqref="AZ29">
    <cfRule type="colorScale" priority="1888">
      <colorScale>
        <cfvo type="num" val="-1"/>
        <cfvo type="num" val="0"/>
        <cfvo type="num" val="2"/>
        <color rgb="FFF8696B"/>
        <color theme="0" tint="-0.249977111117893"/>
        <color rgb="FF63BE7B"/>
      </colorScale>
    </cfRule>
  </conditionalFormatting>
  <conditionalFormatting sqref="BC29">
    <cfRule type="colorScale" priority="1887">
      <colorScale>
        <cfvo type="num" val="-1"/>
        <cfvo type="num" val="0"/>
        <cfvo type="num" val="2"/>
        <color rgb="FFF8696B"/>
        <color theme="0" tint="-0.249977111117893"/>
        <color rgb="FF63BE7B"/>
      </colorScale>
    </cfRule>
  </conditionalFormatting>
  <conditionalFormatting sqref="T30:V30">
    <cfRule type="colorScale" priority="1886">
      <colorScale>
        <cfvo type="num" val="-1"/>
        <cfvo type="num" val="0"/>
        <cfvo type="num" val="2"/>
        <color rgb="FFF8696B"/>
        <color theme="0" tint="-0.249977111117893"/>
        <color rgb="FF63BE7B"/>
      </colorScale>
    </cfRule>
  </conditionalFormatting>
  <conditionalFormatting sqref="AH41">
    <cfRule type="colorScale" priority="1696">
      <colorScale>
        <cfvo type="num" val="-1"/>
        <cfvo type="num" val="0"/>
        <cfvo type="num" val="2"/>
        <color rgb="FFF8696B"/>
        <color theme="0" tint="-0.249977111117893"/>
        <color rgb="FF63BE7B"/>
      </colorScale>
    </cfRule>
  </conditionalFormatting>
  <conditionalFormatting sqref="AE41">
    <cfRule type="colorScale" priority="1697">
      <colorScale>
        <cfvo type="num" val="-1"/>
        <cfvo type="num" val="0"/>
        <cfvo type="num" val="2"/>
        <color rgb="FFF8696B"/>
        <color theme="0" tint="-0.249977111117893"/>
        <color rgb="FF63BE7B"/>
      </colorScale>
    </cfRule>
  </conditionalFormatting>
  <conditionalFormatting sqref="AH30">
    <cfRule type="colorScale" priority="1881">
      <colorScale>
        <cfvo type="num" val="-1"/>
        <cfvo type="num" val="0"/>
        <cfvo type="num" val="2"/>
        <color rgb="FFF8696B"/>
        <color theme="0" tint="-0.249977111117893"/>
        <color rgb="FF63BE7B"/>
      </colorScale>
    </cfRule>
  </conditionalFormatting>
  <conditionalFormatting sqref="AN30 AK30">
    <cfRule type="colorScale" priority="1880">
      <colorScale>
        <cfvo type="num" val="-1"/>
        <cfvo type="num" val="0"/>
        <cfvo type="num" val="2"/>
        <color rgb="FFF8696B"/>
        <color theme="0" tint="-0.249977111117893"/>
        <color rgb="FF63BE7B"/>
      </colorScale>
    </cfRule>
  </conditionalFormatting>
  <conditionalFormatting sqref="AQ30">
    <cfRule type="colorScale" priority="1879">
      <colorScale>
        <cfvo type="num" val="-1"/>
        <cfvo type="num" val="0"/>
        <cfvo type="num" val="2"/>
        <color rgb="FFF8696B"/>
        <color theme="0" tint="-0.249977111117893"/>
        <color rgb="FF63BE7B"/>
      </colorScale>
    </cfRule>
  </conditionalFormatting>
  <conditionalFormatting sqref="BC30">
    <cfRule type="colorScale" priority="1878">
      <colorScale>
        <cfvo type="num" val="-1"/>
        <cfvo type="num" val="0"/>
        <cfvo type="num" val="2"/>
        <color rgb="FFF8696B"/>
        <color theme="0" tint="-0.249977111117893"/>
        <color rgb="FF63BE7B"/>
      </colorScale>
    </cfRule>
  </conditionalFormatting>
  <conditionalFormatting sqref="W30">
    <cfRule type="colorScale" priority="1877">
      <colorScale>
        <cfvo type="num" val="-1"/>
        <cfvo type="num" val="0"/>
        <cfvo type="num" val="2"/>
        <color rgb="FFF8696B"/>
        <color theme="0" tint="-0.249977111117893"/>
        <color rgb="FF63BE7B"/>
      </colorScale>
    </cfRule>
  </conditionalFormatting>
  <conditionalFormatting sqref="X30">
    <cfRule type="colorScale" priority="1876">
      <colorScale>
        <cfvo type="num" val="-1"/>
        <cfvo type="num" val="0"/>
        <cfvo type="num" val="2"/>
        <color rgb="FFF8696B"/>
        <color theme="0" tint="-0.249977111117893"/>
        <color rgb="FF63BE7B"/>
      </colorScale>
    </cfRule>
  </conditionalFormatting>
  <conditionalFormatting sqref="Y30">
    <cfRule type="colorScale" priority="1875">
      <colorScale>
        <cfvo type="num" val="-1"/>
        <cfvo type="num" val="0"/>
        <cfvo type="num" val="2"/>
        <color rgb="FFF8696B"/>
        <color theme="0" tint="-0.249977111117893"/>
        <color rgb="FF63BE7B"/>
      </colorScale>
    </cfRule>
  </conditionalFormatting>
  <conditionalFormatting sqref="AB30">
    <cfRule type="colorScale" priority="1874">
      <colorScale>
        <cfvo type="num" val="-1"/>
        <cfvo type="num" val="0"/>
        <cfvo type="num" val="2"/>
        <color rgb="FFF8696B"/>
        <color theme="0" tint="-0.249977111117893"/>
        <color rgb="FF63BE7B"/>
      </colorScale>
    </cfRule>
  </conditionalFormatting>
  <conditionalFormatting sqref="AE30">
    <cfRule type="colorScale" priority="1873">
      <colorScale>
        <cfvo type="num" val="-1"/>
        <cfvo type="num" val="0"/>
        <cfvo type="num" val="2"/>
        <color rgb="FFF8696B"/>
        <color theme="0" tint="-0.249977111117893"/>
        <color rgb="FF63BE7B"/>
      </colorScale>
    </cfRule>
  </conditionalFormatting>
  <conditionalFormatting sqref="AT30">
    <cfRule type="colorScale" priority="1872">
      <colorScale>
        <cfvo type="num" val="-1"/>
        <cfvo type="num" val="0"/>
        <cfvo type="num" val="2"/>
        <color rgb="FFF8696B"/>
        <color theme="0" tint="-0.249977111117893"/>
        <color rgb="FF63BE7B"/>
      </colorScale>
    </cfRule>
  </conditionalFormatting>
  <conditionalFormatting sqref="AW30">
    <cfRule type="colorScale" priority="1871">
      <colorScale>
        <cfvo type="num" val="-1"/>
        <cfvo type="num" val="0"/>
        <cfvo type="num" val="2"/>
        <color rgb="FFF8696B"/>
        <color theme="0" tint="-0.249977111117893"/>
        <color rgb="FF63BE7B"/>
      </colorScale>
    </cfRule>
  </conditionalFormatting>
  <conditionalFormatting sqref="AZ30">
    <cfRule type="colorScale" priority="1870">
      <colorScale>
        <cfvo type="num" val="-1"/>
        <cfvo type="num" val="0"/>
        <cfvo type="num" val="2"/>
        <color rgb="FFF8696B"/>
        <color theme="0" tint="-0.249977111117893"/>
        <color rgb="FF63BE7B"/>
      </colorScale>
    </cfRule>
  </conditionalFormatting>
  <conditionalFormatting sqref="T31">
    <cfRule type="colorScale" priority="1869">
      <colorScale>
        <cfvo type="num" val="-1"/>
        <cfvo type="num" val="0"/>
        <cfvo type="num" val="2"/>
        <color rgb="FFF8696B"/>
        <color theme="0" tint="-0.249977111117893"/>
        <color rgb="FF63BE7B"/>
      </colorScale>
    </cfRule>
  </conditionalFormatting>
  <conditionalFormatting sqref="AZ41">
    <cfRule type="colorScale" priority="1690">
      <colorScale>
        <cfvo type="num" val="-1"/>
        <cfvo type="num" val="0"/>
        <cfvo type="num" val="2"/>
        <color rgb="FFF8696B"/>
        <color theme="0" tint="-0.249977111117893"/>
        <color rgb="FF63BE7B"/>
      </colorScale>
    </cfRule>
  </conditionalFormatting>
  <conditionalFormatting sqref="U31:V31">
    <cfRule type="colorScale" priority="1866">
      <colorScale>
        <cfvo type="num" val="-1"/>
        <cfvo type="num" val="0"/>
        <cfvo type="num" val="2"/>
        <color rgb="FFF8696B"/>
        <color theme="0" tint="-0.249977111117893"/>
        <color rgb="FF63BE7B"/>
      </colorScale>
    </cfRule>
  </conditionalFormatting>
  <conditionalFormatting sqref="W31">
    <cfRule type="colorScale" priority="1865">
      <colorScale>
        <cfvo type="num" val="-1"/>
        <cfvo type="num" val="0"/>
        <cfvo type="num" val="2"/>
        <color rgb="FFF8696B"/>
        <color theme="0" tint="-0.249977111117893"/>
        <color rgb="FF63BE7B"/>
      </colorScale>
    </cfRule>
  </conditionalFormatting>
  <conditionalFormatting sqref="X31">
    <cfRule type="colorScale" priority="1864">
      <colorScale>
        <cfvo type="num" val="-1"/>
        <cfvo type="num" val="0"/>
        <cfvo type="num" val="2"/>
        <color rgb="FFF8696B"/>
        <color theme="0" tint="-0.249977111117893"/>
        <color rgb="FF63BE7B"/>
      </colorScale>
    </cfRule>
  </conditionalFormatting>
  <conditionalFormatting sqref="Y31">
    <cfRule type="colorScale" priority="1863">
      <colorScale>
        <cfvo type="num" val="-1"/>
        <cfvo type="num" val="0"/>
        <cfvo type="num" val="2"/>
        <color rgb="FFF8696B"/>
        <color theme="0" tint="-0.249977111117893"/>
        <color rgb="FF63BE7B"/>
      </colorScale>
    </cfRule>
  </conditionalFormatting>
  <conditionalFormatting sqref="AB31">
    <cfRule type="colorScale" priority="1862">
      <colorScale>
        <cfvo type="num" val="-1"/>
        <cfvo type="num" val="0"/>
        <cfvo type="num" val="2"/>
        <color rgb="FFF8696B"/>
        <color theme="0" tint="-0.249977111117893"/>
        <color rgb="FF63BE7B"/>
      </colorScale>
    </cfRule>
  </conditionalFormatting>
  <conditionalFormatting sqref="AE31">
    <cfRule type="colorScale" priority="1861">
      <colorScale>
        <cfvo type="num" val="-1"/>
        <cfvo type="num" val="0"/>
        <cfvo type="num" val="2"/>
        <color rgb="FFF8696B"/>
        <color theme="0" tint="-0.249977111117893"/>
        <color rgb="FF63BE7B"/>
      </colorScale>
    </cfRule>
  </conditionalFormatting>
  <conditionalFormatting sqref="AH31">
    <cfRule type="colorScale" priority="1860">
      <colorScale>
        <cfvo type="num" val="-1"/>
        <cfvo type="num" val="0"/>
        <cfvo type="num" val="2"/>
        <color rgb="FFF8696B"/>
        <color theme="0" tint="-0.249977111117893"/>
        <color rgb="FF63BE7B"/>
      </colorScale>
    </cfRule>
  </conditionalFormatting>
  <conditionalFormatting sqref="AK31">
    <cfRule type="colorScale" priority="1859">
      <colorScale>
        <cfvo type="num" val="-1"/>
        <cfvo type="num" val="0"/>
        <cfvo type="num" val="2"/>
        <color rgb="FFF8696B"/>
        <color theme="0" tint="-0.249977111117893"/>
        <color rgb="FF63BE7B"/>
      </colorScale>
    </cfRule>
  </conditionalFormatting>
  <conditionalFormatting sqref="AN31">
    <cfRule type="colorScale" priority="1858">
      <colorScale>
        <cfvo type="num" val="-1"/>
        <cfvo type="num" val="0"/>
        <cfvo type="num" val="2"/>
        <color rgb="FFF8696B"/>
        <color theme="0" tint="-0.249977111117893"/>
        <color rgb="FF63BE7B"/>
      </colorScale>
    </cfRule>
  </conditionalFormatting>
  <conditionalFormatting sqref="AQ31">
    <cfRule type="colorScale" priority="1857">
      <colorScale>
        <cfvo type="num" val="-1"/>
        <cfvo type="num" val="0"/>
        <cfvo type="num" val="2"/>
        <color rgb="FFF8696B"/>
        <color theme="0" tint="-0.249977111117893"/>
        <color rgb="FF63BE7B"/>
      </colorScale>
    </cfRule>
  </conditionalFormatting>
  <conditionalFormatting sqref="BC31">
    <cfRule type="colorScale" priority="1856">
      <colorScale>
        <cfvo type="num" val="-1"/>
        <cfvo type="num" val="0"/>
        <cfvo type="num" val="2"/>
        <color rgb="FFF8696B"/>
        <color theme="0" tint="-0.249977111117893"/>
        <color rgb="FF63BE7B"/>
      </colorScale>
    </cfRule>
  </conditionalFormatting>
  <conditionalFormatting sqref="AT31">
    <cfRule type="colorScale" priority="1855">
      <colorScale>
        <cfvo type="num" val="-1"/>
        <cfvo type="num" val="0"/>
        <cfvo type="num" val="2"/>
        <color rgb="FFF8696B"/>
        <color theme="0" tint="-0.249977111117893"/>
        <color rgb="FF63BE7B"/>
      </colorScale>
    </cfRule>
  </conditionalFormatting>
  <conditionalFormatting sqref="AW31">
    <cfRule type="colorScale" priority="1854">
      <colorScale>
        <cfvo type="num" val="-1"/>
        <cfvo type="num" val="0"/>
        <cfvo type="num" val="2"/>
        <color rgb="FFF8696B"/>
        <color theme="0" tint="-0.249977111117893"/>
        <color rgb="FF63BE7B"/>
      </colorScale>
    </cfRule>
  </conditionalFormatting>
  <conditionalFormatting sqref="AZ31">
    <cfRule type="colorScale" priority="1853">
      <colorScale>
        <cfvo type="num" val="-1"/>
        <cfvo type="num" val="0"/>
        <cfvo type="num" val="2"/>
        <color rgb="FFF8696B"/>
        <color theme="0" tint="-0.249977111117893"/>
        <color rgb="FF63BE7B"/>
      </colorScale>
    </cfRule>
  </conditionalFormatting>
  <conditionalFormatting sqref="AW69">
    <cfRule type="colorScale" priority="1041">
      <colorScale>
        <cfvo type="num" val="-1"/>
        <cfvo type="num" val="0"/>
        <cfvo type="num" val="2"/>
        <color rgb="FFF8696B"/>
        <color theme="0" tint="-0.249977111117893"/>
        <color rgb="FF63BE7B"/>
      </colorScale>
    </cfRule>
  </conditionalFormatting>
  <conditionalFormatting sqref="T32">
    <cfRule type="colorScale" priority="1851">
      <colorScale>
        <cfvo type="num" val="-1"/>
        <cfvo type="num" val="0"/>
        <cfvo type="num" val="2"/>
        <color rgb="FFF8696B"/>
        <color theme="0" tint="-0.249977111117893"/>
        <color rgb="FF63BE7B"/>
      </colorScale>
    </cfRule>
  </conditionalFormatting>
  <conditionalFormatting sqref="U32:V32">
    <cfRule type="colorScale" priority="1850">
      <colorScale>
        <cfvo type="num" val="-1"/>
        <cfvo type="num" val="0"/>
        <cfvo type="num" val="2"/>
        <color rgb="FFF8696B"/>
        <color theme="0" tint="-0.249977111117893"/>
        <color rgb="FF63BE7B"/>
      </colorScale>
    </cfRule>
  </conditionalFormatting>
  <conditionalFormatting sqref="W32">
    <cfRule type="colorScale" priority="1849">
      <colorScale>
        <cfvo type="num" val="-1"/>
        <cfvo type="num" val="0"/>
        <cfvo type="num" val="2"/>
        <color rgb="FFF8696B"/>
        <color theme="0" tint="-0.249977111117893"/>
        <color rgb="FF63BE7B"/>
      </colorScale>
    </cfRule>
  </conditionalFormatting>
  <conditionalFormatting sqref="X32">
    <cfRule type="colorScale" priority="1848">
      <colorScale>
        <cfvo type="num" val="-1"/>
        <cfvo type="num" val="0"/>
        <cfvo type="num" val="2"/>
        <color rgb="FFF8696B"/>
        <color theme="0" tint="-0.249977111117893"/>
        <color rgb="FF63BE7B"/>
      </colorScale>
    </cfRule>
  </conditionalFormatting>
  <conditionalFormatting sqref="Y32">
    <cfRule type="colorScale" priority="1847">
      <colorScale>
        <cfvo type="num" val="-1"/>
        <cfvo type="num" val="0"/>
        <cfvo type="num" val="2"/>
        <color rgb="FFF8696B"/>
        <color theme="0" tint="-0.249977111117893"/>
        <color rgb="FF63BE7B"/>
      </colorScale>
    </cfRule>
  </conditionalFormatting>
  <conditionalFormatting sqref="AB32">
    <cfRule type="colorScale" priority="1846">
      <colorScale>
        <cfvo type="num" val="-1"/>
        <cfvo type="num" val="0"/>
        <cfvo type="num" val="2"/>
        <color rgb="FFF8696B"/>
        <color theme="0" tint="-0.249977111117893"/>
        <color rgb="FF63BE7B"/>
      </colorScale>
    </cfRule>
  </conditionalFormatting>
  <conditionalFormatting sqref="AE32">
    <cfRule type="colorScale" priority="1845">
      <colorScale>
        <cfvo type="num" val="-1"/>
        <cfvo type="num" val="0"/>
        <cfvo type="num" val="2"/>
        <color rgb="FFF8696B"/>
        <color theme="0" tint="-0.249977111117893"/>
        <color rgb="FF63BE7B"/>
      </colorScale>
    </cfRule>
  </conditionalFormatting>
  <conditionalFormatting sqref="AH32">
    <cfRule type="colorScale" priority="1844">
      <colorScale>
        <cfvo type="num" val="-1"/>
        <cfvo type="num" val="0"/>
        <cfvo type="num" val="2"/>
        <color rgb="FFF8696B"/>
        <color theme="0" tint="-0.249977111117893"/>
        <color rgb="FF63BE7B"/>
      </colorScale>
    </cfRule>
  </conditionalFormatting>
  <conditionalFormatting sqref="AK32">
    <cfRule type="colorScale" priority="1843">
      <colorScale>
        <cfvo type="num" val="-1"/>
        <cfvo type="num" val="0"/>
        <cfvo type="num" val="2"/>
        <color rgb="FFF8696B"/>
        <color theme="0" tint="-0.249977111117893"/>
        <color rgb="FF63BE7B"/>
      </colorScale>
    </cfRule>
  </conditionalFormatting>
  <conditionalFormatting sqref="AN32">
    <cfRule type="colorScale" priority="1842">
      <colorScale>
        <cfvo type="num" val="-1"/>
        <cfvo type="num" val="0"/>
        <cfvo type="num" val="2"/>
        <color rgb="FFF8696B"/>
        <color theme="0" tint="-0.249977111117893"/>
        <color rgb="FF63BE7B"/>
      </colorScale>
    </cfRule>
  </conditionalFormatting>
  <conditionalFormatting sqref="AQ32">
    <cfRule type="colorScale" priority="1841">
      <colorScale>
        <cfvo type="num" val="-1"/>
        <cfvo type="num" val="0"/>
        <cfvo type="num" val="2"/>
        <color rgb="FFF8696B"/>
        <color theme="0" tint="-0.249977111117893"/>
        <color rgb="FF63BE7B"/>
      </colorScale>
    </cfRule>
  </conditionalFormatting>
  <conditionalFormatting sqref="BC32">
    <cfRule type="colorScale" priority="1840">
      <colorScale>
        <cfvo type="num" val="-1"/>
        <cfvo type="num" val="0"/>
        <cfvo type="num" val="2"/>
        <color rgb="FFF8696B"/>
        <color theme="0" tint="-0.249977111117893"/>
        <color rgb="FF63BE7B"/>
      </colorScale>
    </cfRule>
  </conditionalFormatting>
  <conditionalFormatting sqref="AT32">
    <cfRule type="colorScale" priority="1839">
      <colorScale>
        <cfvo type="num" val="-1"/>
        <cfvo type="num" val="0"/>
        <cfvo type="num" val="2"/>
        <color rgb="FFF8696B"/>
        <color theme="0" tint="-0.249977111117893"/>
        <color rgb="FF63BE7B"/>
      </colorScale>
    </cfRule>
  </conditionalFormatting>
  <conditionalFormatting sqref="AW32">
    <cfRule type="colorScale" priority="1838">
      <colorScale>
        <cfvo type="num" val="-1"/>
        <cfvo type="num" val="0"/>
        <cfvo type="num" val="2"/>
        <color rgb="FFF8696B"/>
        <color theme="0" tint="-0.249977111117893"/>
        <color rgb="FF63BE7B"/>
      </colorScale>
    </cfRule>
  </conditionalFormatting>
  <conditionalFormatting sqref="AZ32">
    <cfRule type="colorScale" priority="1837">
      <colorScale>
        <cfvo type="num" val="-1"/>
        <cfvo type="num" val="0"/>
        <cfvo type="num" val="2"/>
        <color rgb="FFF8696B"/>
        <color theme="0" tint="-0.249977111117893"/>
        <color rgb="FF63BE7B"/>
      </colorScale>
    </cfRule>
  </conditionalFormatting>
  <conditionalFormatting sqref="AK70">
    <cfRule type="colorScale" priority="1025">
      <colorScale>
        <cfvo type="num" val="-1"/>
        <cfvo type="num" val="0"/>
        <cfvo type="num" val="2"/>
        <color rgb="FFF8696B"/>
        <color theme="0" tint="-0.249977111117893"/>
        <color rgb="FF63BE7B"/>
      </colorScale>
    </cfRule>
  </conditionalFormatting>
  <conditionalFormatting sqref="T33">
    <cfRule type="colorScale" priority="1835">
      <colorScale>
        <cfvo type="num" val="-1"/>
        <cfvo type="num" val="0"/>
        <cfvo type="num" val="2"/>
        <color rgb="FFF8696B"/>
        <color theme="0" tint="-0.249977111117893"/>
        <color rgb="FF63BE7B"/>
      </colorScale>
    </cfRule>
  </conditionalFormatting>
  <conditionalFormatting sqref="U33:V33">
    <cfRule type="colorScale" priority="1834">
      <colorScale>
        <cfvo type="num" val="-1"/>
        <cfvo type="num" val="0"/>
        <cfvo type="num" val="2"/>
        <color rgb="FFF8696B"/>
        <color theme="0" tint="-0.249977111117893"/>
        <color rgb="FF63BE7B"/>
      </colorScale>
    </cfRule>
  </conditionalFormatting>
  <conditionalFormatting sqref="W33">
    <cfRule type="colorScale" priority="1833">
      <colorScale>
        <cfvo type="num" val="-1"/>
        <cfvo type="num" val="0"/>
        <cfvo type="num" val="2"/>
        <color rgb="FFF8696B"/>
        <color theme="0" tint="-0.249977111117893"/>
        <color rgb="FF63BE7B"/>
      </colorScale>
    </cfRule>
  </conditionalFormatting>
  <conditionalFormatting sqref="Y33">
    <cfRule type="colorScale" priority="1832">
      <colorScale>
        <cfvo type="num" val="-1"/>
        <cfvo type="num" val="0"/>
        <cfvo type="num" val="2"/>
        <color rgb="FFF8696B"/>
        <color theme="0" tint="-0.249977111117893"/>
        <color rgb="FF63BE7B"/>
      </colorScale>
    </cfRule>
  </conditionalFormatting>
  <conditionalFormatting sqref="AB33">
    <cfRule type="colorScale" priority="1831">
      <colorScale>
        <cfvo type="num" val="-1"/>
        <cfvo type="num" val="0"/>
        <cfvo type="num" val="2"/>
        <color rgb="FFF8696B"/>
        <color theme="0" tint="-0.249977111117893"/>
        <color rgb="FF63BE7B"/>
      </colorScale>
    </cfRule>
  </conditionalFormatting>
  <conditionalFormatting sqref="AE33">
    <cfRule type="colorScale" priority="1830">
      <colorScale>
        <cfvo type="num" val="-1"/>
        <cfvo type="num" val="0"/>
        <cfvo type="num" val="2"/>
        <color rgb="FFF8696B"/>
        <color theme="0" tint="-0.249977111117893"/>
        <color rgb="FF63BE7B"/>
      </colorScale>
    </cfRule>
  </conditionalFormatting>
  <conditionalFormatting sqref="AH33">
    <cfRule type="colorScale" priority="1829">
      <colorScale>
        <cfvo type="num" val="-1"/>
        <cfvo type="num" val="0"/>
        <cfvo type="num" val="2"/>
        <color rgb="FFF8696B"/>
        <color theme="0" tint="-0.249977111117893"/>
        <color rgb="FF63BE7B"/>
      </colorScale>
    </cfRule>
  </conditionalFormatting>
  <conditionalFormatting sqref="AK33">
    <cfRule type="colorScale" priority="1828">
      <colorScale>
        <cfvo type="num" val="-1"/>
        <cfvo type="num" val="0"/>
        <cfvo type="num" val="2"/>
        <color rgb="FFF8696B"/>
        <color theme="0" tint="-0.249977111117893"/>
        <color rgb="FF63BE7B"/>
      </colorScale>
    </cfRule>
  </conditionalFormatting>
  <conditionalFormatting sqref="AN33">
    <cfRule type="colorScale" priority="1827">
      <colorScale>
        <cfvo type="num" val="-1"/>
        <cfvo type="num" val="0"/>
        <cfvo type="num" val="2"/>
        <color rgb="FFF8696B"/>
        <color theme="0" tint="-0.249977111117893"/>
        <color rgb="FF63BE7B"/>
      </colorScale>
    </cfRule>
  </conditionalFormatting>
  <conditionalFormatting sqref="AQ33">
    <cfRule type="colorScale" priority="1826">
      <colorScale>
        <cfvo type="num" val="-1"/>
        <cfvo type="num" val="0"/>
        <cfvo type="num" val="2"/>
        <color rgb="FFF8696B"/>
        <color theme="0" tint="-0.249977111117893"/>
        <color rgb="FF63BE7B"/>
      </colorScale>
    </cfRule>
  </conditionalFormatting>
  <conditionalFormatting sqref="AT33">
    <cfRule type="colorScale" priority="1825">
      <colorScale>
        <cfvo type="num" val="-1"/>
        <cfvo type="num" val="0"/>
        <cfvo type="num" val="2"/>
        <color rgb="FFF8696B"/>
        <color theme="0" tint="-0.249977111117893"/>
        <color rgb="FF63BE7B"/>
      </colorScale>
    </cfRule>
  </conditionalFormatting>
  <conditionalFormatting sqref="AW33">
    <cfRule type="colorScale" priority="1824">
      <colorScale>
        <cfvo type="num" val="-1"/>
        <cfvo type="num" val="0"/>
        <cfvo type="num" val="2"/>
        <color rgb="FFF8696B"/>
        <color theme="0" tint="-0.249977111117893"/>
        <color rgb="FF63BE7B"/>
      </colorScale>
    </cfRule>
  </conditionalFormatting>
  <conditionalFormatting sqref="AZ33">
    <cfRule type="colorScale" priority="1823">
      <colorScale>
        <cfvo type="num" val="-1"/>
        <cfvo type="num" val="0"/>
        <cfvo type="num" val="2"/>
        <color rgb="FFF8696B"/>
        <color theme="0" tint="-0.249977111117893"/>
        <color rgb="FF63BE7B"/>
      </colorScale>
    </cfRule>
  </conditionalFormatting>
  <conditionalFormatting sqref="BC33">
    <cfRule type="colorScale" priority="1822">
      <colorScale>
        <cfvo type="num" val="-1"/>
        <cfvo type="num" val="0"/>
        <cfvo type="num" val="2"/>
        <color rgb="FFF8696B"/>
        <color theme="0" tint="-0.249977111117893"/>
        <color rgb="FF63BE7B"/>
      </colorScale>
    </cfRule>
  </conditionalFormatting>
  <conditionalFormatting sqref="AB71">
    <cfRule type="colorScale" priority="1010">
      <colorScale>
        <cfvo type="num" val="-1"/>
        <cfvo type="num" val="0"/>
        <cfvo type="num" val="2"/>
        <color rgb="FFF8696B"/>
        <color theme="0" tint="-0.249977111117893"/>
        <color rgb="FF63BE7B"/>
      </colorScale>
    </cfRule>
  </conditionalFormatting>
  <conditionalFormatting sqref="T34">
    <cfRule type="colorScale" priority="1820">
      <colorScale>
        <cfvo type="num" val="-1"/>
        <cfvo type="num" val="0"/>
        <cfvo type="num" val="2"/>
        <color rgb="FFF8696B"/>
        <color theme="0" tint="-0.249977111117893"/>
        <color rgb="FF63BE7B"/>
      </colorScale>
    </cfRule>
  </conditionalFormatting>
  <conditionalFormatting sqref="U34:V34">
    <cfRule type="colorScale" priority="1819">
      <colorScale>
        <cfvo type="num" val="-1"/>
        <cfvo type="num" val="0"/>
        <cfvo type="num" val="2"/>
        <color rgb="FFF8696B"/>
        <color theme="0" tint="-0.249977111117893"/>
        <color rgb="FF63BE7B"/>
      </colorScale>
    </cfRule>
  </conditionalFormatting>
  <conditionalFormatting sqref="W34">
    <cfRule type="colorScale" priority="1818">
      <colorScale>
        <cfvo type="num" val="-1"/>
        <cfvo type="num" val="0"/>
        <cfvo type="num" val="2"/>
        <color rgb="FFF8696B"/>
        <color theme="0" tint="-0.249977111117893"/>
        <color rgb="FF63BE7B"/>
      </colorScale>
    </cfRule>
  </conditionalFormatting>
  <conditionalFormatting sqref="Y34">
    <cfRule type="colorScale" priority="1817">
      <colorScale>
        <cfvo type="num" val="-1"/>
        <cfvo type="num" val="0"/>
        <cfvo type="num" val="2"/>
        <color rgb="FFF8696B"/>
        <color theme="0" tint="-0.249977111117893"/>
        <color rgb="FF63BE7B"/>
      </colorScale>
    </cfRule>
  </conditionalFormatting>
  <conditionalFormatting sqref="AB34">
    <cfRule type="colorScale" priority="1816">
      <colorScale>
        <cfvo type="num" val="-1"/>
        <cfvo type="num" val="0"/>
        <cfvo type="num" val="2"/>
        <color rgb="FFF8696B"/>
        <color theme="0" tint="-0.249977111117893"/>
        <color rgb="FF63BE7B"/>
      </colorScale>
    </cfRule>
  </conditionalFormatting>
  <conditionalFormatting sqref="AE34">
    <cfRule type="colorScale" priority="1815">
      <colorScale>
        <cfvo type="num" val="-1"/>
        <cfvo type="num" val="0"/>
        <cfvo type="num" val="2"/>
        <color rgb="FFF8696B"/>
        <color theme="0" tint="-0.249977111117893"/>
        <color rgb="FF63BE7B"/>
      </colorScale>
    </cfRule>
  </conditionalFormatting>
  <conditionalFormatting sqref="AH34">
    <cfRule type="colorScale" priority="1814">
      <colorScale>
        <cfvo type="num" val="-1"/>
        <cfvo type="num" val="0"/>
        <cfvo type="num" val="2"/>
        <color rgb="FFF8696B"/>
        <color theme="0" tint="-0.249977111117893"/>
        <color rgb="FF63BE7B"/>
      </colorScale>
    </cfRule>
  </conditionalFormatting>
  <conditionalFormatting sqref="AK34">
    <cfRule type="colorScale" priority="1813">
      <colorScale>
        <cfvo type="num" val="-1"/>
        <cfvo type="num" val="0"/>
        <cfvo type="num" val="2"/>
        <color rgb="FFF8696B"/>
        <color theme="0" tint="-0.249977111117893"/>
        <color rgb="FF63BE7B"/>
      </colorScale>
    </cfRule>
  </conditionalFormatting>
  <conditionalFormatting sqref="AN34">
    <cfRule type="colorScale" priority="1812">
      <colorScale>
        <cfvo type="num" val="-1"/>
        <cfvo type="num" val="0"/>
        <cfvo type="num" val="2"/>
        <color rgb="FFF8696B"/>
        <color theme="0" tint="-0.249977111117893"/>
        <color rgb="FF63BE7B"/>
      </colorScale>
    </cfRule>
  </conditionalFormatting>
  <conditionalFormatting sqref="AQ34">
    <cfRule type="colorScale" priority="1811">
      <colorScale>
        <cfvo type="num" val="-1"/>
        <cfvo type="num" val="0"/>
        <cfvo type="num" val="2"/>
        <color rgb="FFF8696B"/>
        <color theme="0" tint="-0.249977111117893"/>
        <color rgb="FF63BE7B"/>
      </colorScale>
    </cfRule>
  </conditionalFormatting>
  <conditionalFormatting sqref="AT34">
    <cfRule type="colorScale" priority="1809">
      <colorScale>
        <cfvo type="num" val="-1"/>
        <cfvo type="num" val="0"/>
        <cfvo type="num" val="2"/>
        <color rgb="FFF8696B"/>
        <color theme="0" tint="-0.249977111117893"/>
        <color rgb="FF63BE7B"/>
      </colorScale>
    </cfRule>
  </conditionalFormatting>
  <conditionalFormatting sqref="AW34">
    <cfRule type="colorScale" priority="1808">
      <colorScale>
        <cfvo type="num" val="-1"/>
        <cfvo type="num" val="0"/>
        <cfvo type="num" val="2"/>
        <color rgb="FFF8696B"/>
        <color theme="0" tint="-0.249977111117893"/>
        <color rgb="FF63BE7B"/>
      </colorScale>
    </cfRule>
  </conditionalFormatting>
  <conditionalFormatting sqref="AZ34">
    <cfRule type="colorScale" priority="1807">
      <colorScale>
        <cfvo type="num" val="-1"/>
        <cfvo type="num" val="0"/>
        <cfvo type="num" val="2"/>
        <color rgb="FFF8696B"/>
        <color theme="0" tint="-0.249977111117893"/>
        <color rgb="FF63BE7B"/>
      </colorScale>
    </cfRule>
  </conditionalFormatting>
  <conditionalFormatting sqref="BC34">
    <cfRule type="colorScale" priority="1806">
      <colorScale>
        <cfvo type="num" val="-1"/>
        <cfvo type="num" val="0"/>
        <cfvo type="num" val="2"/>
        <color rgb="FFF8696B"/>
        <color theme="0" tint="-0.249977111117893"/>
        <color rgb="FF63BE7B"/>
      </colorScale>
    </cfRule>
  </conditionalFormatting>
  <conditionalFormatting sqref="X34">
    <cfRule type="colorScale" priority="1805">
      <colorScale>
        <cfvo type="num" val="-1"/>
        <cfvo type="num" val="0"/>
        <cfvo type="num" val="2"/>
        <color rgb="FFF8696B"/>
        <color theme="0" tint="-0.249977111117893"/>
        <color rgb="FF63BE7B"/>
      </colorScale>
    </cfRule>
  </conditionalFormatting>
  <conditionalFormatting sqref="X33">
    <cfRule type="colorScale" priority="1804">
      <colorScale>
        <cfvo type="num" val="-1"/>
        <cfvo type="num" val="0"/>
        <cfvo type="num" val="2"/>
        <color rgb="FFF8696B"/>
        <color theme="0" tint="-0.249977111117893"/>
        <color rgb="FF63BE7B"/>
      </colorScale>
    </cfRule>
  </conditionalFormatting>
  <conditionalFormatting sqref="S72">
    <cfRule type="colorScale" priority="992">
      <colorScale>
        <cfvo type="num" val="-1"/>
        <cfvo type="num" val="0"/>
        <cfvo type="num" val="2"/>
        <color rgb="FFF8696B"/>
        <color theme="0" tint="-0.249977111117893"/>
        <color rgb="FF63BE7B"/>
      </colorScale>
    </cfRule>
  </conditionalFormatting>
  <conditionalFormatting sqref="T35">
    <cfRule type="colorScale" priority="1802">
      <colorScale>
        <cfvo type="num" val="-1"/>
        <cfvo type="num" val="0"/>
        <cfvo type="num" val="2"/>
        <color rgb="FFF8696B"/>
        <color theme="0" tint="-0.249977111117893"/>
        <color rgb="FF63BE7B"/>
      </colorScale>
    </cfRule>
  </conditionalFormatting>
  <conditionalFormatting sqref="U35:V35">
    <cfRule type="colorScale" priority="1801">
      <colorScale>
        <cfvo type="num" val="-1"/>
        <cfvo type="num" val="0"/>
        <cfvo type="num" val="2"/>
        <color rgb="FFF8696B"/>
        <color theme="0" tint="-0.249977111117893"/>
        <color rgb="FF63BE7B"/>
      </colorScale>
    </cfRule>
  </conditionalFormatting>
  <conditionalFormatting sqref="W35">
    <cfRule type="colorScale" priority="1800">
      <colorScale>
        <cfvo type="num" val="-1"/>
        <cfvo type="num" val="0"/>
        <cfvo type="num" val="2"/>
        <color rgb="FFF8696B"/>
        <color theme="0" tint="-0.249977111117893"/>
        <color rgb="FF63BE7B"/>
      </colorScale>
    </cfRule>
  </conditionalFormatting>
  <conditionalFormatting sqref="X35">
    <cfRule type="colorScale" priority="1799">
      <colorScale>
        <cfvo type="num" val="-1"/>
        <cfvo type="num" val="0"/>
        <cfvo type="num" val="2"/>
        <color rgb="FFF8696B"/>
        <color theme="0" tint="-0.249977111117893"/>
        <color rgb="FF63BE7B"/>
      </colorScale>
    </cfRule>
  </conditionalFormatting>
  <conditionalFormatting sqref="Y35">
    <cfRule type="colorScale" priority="1798">
      <colorScale>
        <cfvo type="num" val="-1"/>
        <cfvo type="num" val="0"/>
        <cfvo type="num" val="2"/>
        <color rgb="FFF8696B"/>
        <color theme="0" tint="-0.249977111117893"/>
        <color rgb="FF63BE7B"/>
      </colorScale>
    </cfRule>
  </conditionalFormatting>
  <conditionalFormatting sqref="AB35">
    <cfRule type="colorScale" priority="1797">
      <colorScale>
        <cfvo type="num" val="-1"/>
        <cfvo type="num" val="0"/>
        <cfvo type="num" val="2"/>
        <color rgb="FFF8696B"/>
        <color theme="0" tint="-0.249977111117893"/>
        <color rgb="FF63BE7B"/>
      </colorScale>
    </cfRule>
  </conditionalFormatting>
  <conditionalFormatting sqref="AE35">
    <cfRule type="colorScale" priority="1796">
      <colorScale>
        <cfvo type="num" val="-1"/>
        <cfvo type="num" val="0"/>
        <cfvo type="num" val="2"/>
        <color rgb="FFF8696B"/>
        <color theme="0" tint="-0.249977111117893"/>
        <color rgb="FF63BE7B"/>
      </colorScale>
    </cfRule>
  </conditionalFormatting>
  <conditionalFormatting sqref="AH35">
    <cfRule type="colorScale" priority="1795">
      <colorScale>
        <cfvo type="num" val="-1"/>
        <cfvo type="num" val="0"/>
        <cfvo type="num" val="2"/>
        <color rgb="FFF8696B"/>
        <color theme="0" tint="-0.249977111117893"/>
        <color rgb="FF63BE7B"/>
      </colorScale>
    </cfRule>
  </conditionalFormatting>
  <conditionalFormatting sqref="AK35">
    <cfRule type="colorScale" priority="1794">
      <colorScale>
        <cfvo type="num" val="-1"/>
        <cfvo type="num" val="0"/>
        <cfvo type="num" val="2"/>
        <color rgb="FFF8696B"/>
        <color theme="0" tint="-0.249977111117893"/>
        <color rgb="FF63BE7B"/>
      </colorScale>
    </cfRule>
  </conditionalFormatting>
  <conditionalFormatting sqref="AN35">
    <cfRule type="colorScale" priority="1793">
      <colorScale>
        <cfvo type="num" val="-1"/>
        <cfvo type="num" val="0"/>
        <cfvo type="num" val="2"/>
        <color rgb="FFF8696B"/>
        <color theme="0" tint="-0.249977111117893"/>
        <color rgb="FF63BE7B"/>
      </colorScale>
    </cfRule>
  </conditionalFormatting>
  <conditionalFormatting sqref="AQ35">
    <cfRule type="colorScale" priority="1792">
      <colorScale>
        <cfvo type="num" val="-1"/>
        <cfvo type="num" val="0"/>
        <cfvo type="num" val="2"/>
        <color rgb="FFF8696B"/>
        <color theme="0" tint="-0.249977111117893"/>
        <color rgb="FF63BE7B"/>
      </colorScale>
    </cfRule>
  </conditionalFormatting>
  <conditionalFormatting sqref="AT35">
    <cfRule type="colorScale" priority="1791">
      <colorScale>
        <cfvo type="num" val="-1"/>
        <cfvo type="num" val="0"/>
        <cfvo type="num" val="2"/>
        <color rgb="FFF8696B"/>
        <color theme="0" tint="-0.249977111117893"/>
        <color rgb="FF63BE7B"/>
      </colorScale>
    </cfRule>
  </conditionalFormatting>
  <conditionalFormatting sqref="AW35">
    <cfRule type="colorScale" priority="1790">
      <colorScale>
        <cfvo type="num" val="-1"/>
        <cfvo type="num" val="0"/>
        <cfvo type="num" val="2"/>
        <color rgb="FFF8696B"/>
        <color theme="0" tint="-0.249977111117893"/>
        <color rgb="FF63BE7B"/>
      </colorScale>
    </cfRule>
  </conditionalFormatting>
  <conditionalFormatting sqref="AZ35">
    <cfRule type="colorScale" priority="1789">
      <colorScale>
        <cfvo type="num" val="-1"/>
        <cfvo type="num" val="0"/>
        <cfvo type="num" val="2"/>
        <color rgb="FFF8696B"/>
        <color theme="0" tint="-0.249977111117893"/>
        <color rgb="FF63BE7B"/>
      </colorScale>
    </cfRule>
  </conditionalFormatting>
  <conditionalFormatting sqref="BC35">
    <cfRule type="colorScale" priority="1788">
      <colorScale>
        <cfvo type="num" val="-1"/>
        <cfvo type="num" val="0"/>
        <cfvo type="num" val="2"/>
        <color rgb="FFF8696B"/>
        <color theme="0" tint="-0.249977111117893"/>
        <color rgb="FF63BE7B"/>
      </colorScale>
    </cfRule>
  </conditionalFormatting>
  <conditionalFormatting sqref="BB72">
    <cfRule type="colorScale" priority="976">
      <colorScale>
        <cfvo type="num" val="-1"/>
        <cfvo type="num" val="0"/>
        <cfvo type="num" val="2"/>
        <color rgb="FFF8696B"/>
        <color theme="0" tint="-0.249977111117893"/>
        <color rgb="FF63BE7B"/>
      </colorScale>
    </cfRule>
  </conditionalFormatting>
  <conditionalFormatting sqref="T36">
    <cfRule type="colorScale" priority="1786">
      <colorScale>
        <cfvo type="num" val="-1"/>
        <cfvo type="num" val="0"/>
        <cfvo type="num" val="2"/>
        <color rgb="FFF8696B"/>
        <color theme="0" tint="-0.249977111117893"/>
        <color rgb="FF63BE7B"/>
      </colorScale>
    </cfRule>
  </conditionalFormatting>
  <conditionalFormatting sqref="W36">
    <cfRule type="colorScale" priority="1785">
      <colorScale>
        <cfvo type="num" val="-1"/>
        <cfvo type="num" val="0"/>
        <cfvo type="num" val="2"/>
        <color rgb="FFF8696B"/>
        <color theme="0" tint="-0.249977111117893"/>
        <color rgb="FF63BE7B"/>
      </colorScale>
    </cfRule>
  </conditionalFormatting>
  <conditionalFormatting sqref="X36">
    <cfRule type="colorScale" priority="1784">
      <colorScale>
        <cfvo type="num" val="-1"/>
        <cfvo type="num" val="0"/>
        <cfvo type="num" val="2"/>
        <color rgb="FFF8696B"/>
        <color theme="0" tint="-0.249977111117893"/>
        <color rgb="FF63BE7B"/>
      </colorScale>
    </cfRule>
  </conditionalFormatting>
  <conditionalFormatting sqref="U36:V36">
    <cfRule type="colorScale" priority="1783">
      <colorScale>
        <cfvo type="num" val="-1"/>
        <cfvo type="num" val="0"/>
        <cfvo type="num" val="2"/>
        <color rgb="FFF8696B"/>
        <color theme="0" tint="-0.249977111117893"/>
        <color rgb="FF63BE7B"/>
      </colorScale>
    </cfRule>
  </conditionalFormatting>
  <conditionalFormatting sqref="Y36">
    <cfRule type="colorScale" priority="1782">
      <colorScale>
        <cfvo type="num" val="-1"/>
        <cfvo type="num" val="0"/>
        <cfvo type="num" val="2"/>
        <color rgb="FFF8696B"/>
        <color theme="0" tint="-0.249977111117893"/>
        <color rgb="FF63BE7B"/>
      </colorScale>
    </cfRule>
  </conditionalFormatting>
  <conditionalFormatting sqref="AB36">
    <cfRule type="colorScale" priority="1781">
      <colorScale>
        <cfvo type="num" val="-1"/>
        <cfvo type="num" val="0"/>
        <cfvo type="num" val="2"/>
        <color rgb="FFF8696B"/>
        <color theme="0" tint="-0.249977111117893"/>
        <color rgb="FF63BE7B"/>
      </colorScale>
    </cfRule>
  </conditionalFormatting>
  <conditionalFormatting sqref="AE36">
    <cfRule type="colorScale" priority="1780">
      <colorScale>
        <cfvo type="num" val="-1"/>
        <cfvo type="num" val="0"/>
        <cfvo type="num" val="2"/>
        <color rgb="FFF8696B"/>
        <color theme="0" tint="-0.249977111117893"/>
        <color rgb="FF63BE7B"/>
      </colorScale>
    </cfRule>
  </conditionalFormatting>
  <conditionalFormatting sqref="AH36">
    <cfRule type="colorScale" priority="1779">
      <colorScale>
        <cfvo type="num" val="-1"/>
        <cfvo type="num" val="0"/>
        <cfvo type="num" val="2"/>
        <color rgb="FFF8696B"/>
        <color theme="0" tint="-0.249977111117893"/>
        <color rgb="FF63BE7B"/>
      </colorScale>
    </cfRule>
  </conditionalFormatting>
  <conditionalFormatting sqref="AK36">
    <cfRule type="colorScale" priority="1778">
      <colorScale>
        <cfvo type="num" val="-1"/>
        <cfvo type="num" val="0"/>
        <cfvo type="num" val="2"/>
        <color rgb="FFF8696B"/>
        <color theme="0" tint="-0.249977111117893"/>
        <color rgb="FF63BE7B"/>
      </colorScale>
    </cfRule>
  </conditionalFormatting>
  <conditionalFormatting sqref="AN36">
    <cfRule type="colorScale" priority="1777">
      <colorScale>
        <cfvo type="num" val="-1"/>
        <cfvo type="num" val="0"/>
        <cfvo type="num" val="2"/>
        <color rgb="FFF8696B"/>
        <color theme="0" tint="-0.249977111117893"/>
        <color rgb="FF63BE7B"/>
      </colorScale>
    </cfRule>
  </conditionalFormatting>
  <conditionalFormatting sqref="AQ36">
    <cfRule type="colorScale" priority="1776">
      <colorScale>
        <cfvo type="num" val="-1"/>
        <cfvo type="num" val="0"/>
        <cfvo type="num" val="2"/>
        <color rgb="FFF8696B"/>
        <color theme="0" tint="-0.249977111117893"/>
        <color rgb="FF63BE7B"/>
      </colorScale>
    </cfRule>
  </conditionalFormatting>
  <conditionalFormatting sqref="AT36">
    <cfRule type="colorScale" priority="1775">
      <colorScale>
        <cfvo type="num" val="-1"/>
        <cfvo type="num" val="0"/>
        <cfvo type="num" val="2"/>
        <color rgb="FFF8696B"/>
        <color theme="0" tint="-0.249977111117893"/>
        <color rgb="FF63BE7B"/>
      </colorScale>
    </cfRule>
  </conditionalFormatting>
  <conditionalFormatting sqref="AW36">
    <cfRule type="colorScale" priority="1774">
      <colorScale>
        <cfvo type="num" val="-1"/>
        <cfvo type="num" val="0"/>
        <cfvo type="num" val="2"/>
        <color rgb="FFF8696B"/>
        <color theme="0" tint="-0.249977111117893"/>
        <color rgb="FF63BE7B"/>
      </colorScale>
    </cfRule>
  </conditionalFormatting>
  <conditionalFormatting sqref="AZ36">
    <cfRule type="colorScale" priority="1773">
      <colorScale>
        <cfvo type="num" val="-1"/>
        <cfvo type="num" val="0"/>
        <cfvo type="num" val="2"/>
        <color rgb="FFF8696B"/>
        <color theme="0" tint="-0.249977111117893"/>
        <color rgb="FF63BE7B"/>
      </colorScale>
    </cfRule>
  </conditionalFormatting>
  <conditionalFormatting sqref="BC36">
    <cfRule type="colorScale" priority="1772">
      <colorScale>
        <cfvo type="num" val="-1"/>
        <cfvo type="num" val="0"/>
        <cfvo type="num" val="2"/>
        <color rgb="FFF8696B"/>
        <color theme="0" tint="-0.249977111117893"/>
        <color rgb="FF63BE7B"/>
      </colorScale>
    </cfRule>
  </conditionalFormatting>
  <conditionalFormatting sqref="AK73">
    <cfRule type="colorScale" priority="960">
      <colorScale>
        <cfvo type="num" val="-1"/>
        <cfvo type="num" val="0"/>
        <cfvo type="num" val="2"/>
        <color rgb="FFF8696B"/>
        <color theme="0" tint="-0.249977111117893"/>
        <color rgb="FF63BE7B"/>
      </colorScale>
    </cfRule>
  </conditionalFormatting>
  <conditionalFormatting sqref="T37">
    <cfRule type="colorScale" priority="1770">
      <colorScale>
        <cfvo type="num" val="-1"/>
        <cfvo type="num" val="0"/>
        <cfvo type="num" val="2"/>
        <color rgb="FFF8696B"/>
        <color theme="0" tint="-0.249977111117893"/>
        <color rgb="FF63BE7B"/>
      </colorScale>
    </cfRule>
  </conditionalFormatting>
  <conditionalFormatting sqref="W37">
    <cfRule type="colorScale" priority="1769">
      <colorScale>
        <cfvo type="num" val="-1"/>
        <cfvo type="num" val="0"/>
        <cfvo type="num" val="2"/>
        <color rgb="FFF8696B"/>
        <color theme="0" tint="-0.249977111117893"/>
        <color rgb="FF63BE7B"/>
      </colorScale>
    </cfRule>
  </conditionalFormatting>
  <conditionalFormatting sqref="X37">
    <cfRule type="colorScale" priority="1768">
      <colorScale>
        <cfvo type="num" val="-1"/>
        <cfvo type="num" val="0"/>
        <cfvo type="num" val="2"/>
        <color rgb="FFF8696B"/>
        <color theme="0" tint="-0.249977111117893"/>
        <color rgb="FF63BE7B"/>
      </colorScale>
    </cfRule>
  </conditionalFormatting>
  <conditionalFormatting sqref="U37:V37">
    <cfRule type="colorScale" priority="1767">
      <colorScale>
        <cfvo type="num" val="-1"/>
        <cfvo type="num" val="0"/>
        <cfvo type="num" val="2"/>
        <color rgb="FFF8696B"/>
        <color theme="0" tint="-0.249977111117893"/>
        <color rgb="FF63BE7B"/>
      </colorScale>
    </cfRule>
  </conditionalFormatting>
  <conditionalFormatting sqref="Y37">
    <cfRule type="colorScale" priority="1766">
      <colorScale>
        <cfvo type="num" val="-1"/>
        <cfvo type="num" val="0"/>
        <cfvo type="num" val="2"/>
        <color rgb="FFF8696B"/>
        <color theme="0" tint="-0.249977111117893"/>
        <color rgb="FF63BE7B"/>
      </colorScale>
    </cfRule>
  </conditionalFormatting>
  <conditionalFormatting sqref="AB37">
    <cfRule type="colorScale" priority="1765">
      <colorScale>
        <cfvo type="num" val="-1"/>
        <cfvo type="num" val="0"/>
        <cfvo type="num" val="2"/>
        <color rgb="FFF8696B"/>
        <color theme="0" tint="-0.249977111117893"/>
        <color rgb="FF63BE7B"/>
      </colorScale>
    </cfRule>
  </conditionalFormatting>
  <conditionalFormatting sqref="AE37">
    <cfRule type="colorScale" priority="1764">
      <colorScale>
        <cfvo type="num" val="-1"/>
        <cfvo type="num" val="0"/>
        <cfvo type="num" val="2"/>
        <color rgb="FFF8696B"/>
        <color theme="0" tint="-0.249977111117893"/>
        <color rgb="FF63BE7B"/>
      </colorScale>
    </cfRule>
  </conditionalFormatting>
  <conditionalFormatting sqref="AH37">
    <cfRule type="colorScale" priority="1763">
      <colorScale>
        <cfvo type="num" val="-1"/>
        <cfvo type="num" val="0"/>
        <cfvo type="num" val="2"/>
        <color rgb="FFF8696B"/>
        <color theme="0" tint="-0.249977111117893"/>
        <color rgb="FF63BE7B"/>
      </colorScale>
    </cfRule>
  </conditionalFormatting>
  <conditionalFormatting sqref="AK37">
    <cfRule type="colorScale" priority="1762">
      <colorScale>
        <cfvo type="num" val="-1"/>
        <cfvo type="num" val="0"/>
        <cfvo type="num" val="2"/>
        <color rgb="FFF8696B"/>
        <color theme="0" tint="-0.249977111117893"/>
        <color rgb="FF63BE7B"/>
      </colorScale>
    </cfRule>
  </conditionalFormatting>
  <conditionalFormatting sqref="AN37">
    <cfRule type="colorScale" priority="1761">
      <colorScale>
        <cfvo type="num" val="-1"/>
        <cfvo type="num" val="0"/>
        <cfvo type="num" val="2"/>
        <color rgb="FFF8696B"/>
        <color theme="0" tint="-0.249977111117893"/>
        <color rgb="FF63BE7B"/>
      </colorScale>
    </cfRule>
  </conditionalFormatting>
  <conditionalFormatting sqref="AQ41">
    <cfRule type="colorScale" priority="1693">
      <colorScale>
        <cfvo type="num" val="-1"/>
        <cfvo type="num" val="0"/>
        <cfvo type="num" val="2"/>
        <color rgb="FFF8696B"/>
        <color theme="0" tint="-0.249977111117893"/>
        <color rgb="FF63BE7B"/>
      </colorScale>
    </cfRule>
  </conditionalFormatting>
  <conditionalFormatting sqref="AZ37">
    <cfRule type="colorScale" priority="1757">
      <colorScale>
        <cfvo type="num" val="-1"/>
        <cfvo type="num" val="0"/>
        <cfvo type="num" val="2"/>
        <color rgb="FFF8696B"/>
        <color theme="0" tint="-0.249977111117893"/>
        <color rgb="FF63BE7B"/>
      </colorScale>
    </cfRule>
  </conditionalFormatting>
  <conditionalFormatting sqref="BC37">
    <cfRule type="colorScale" priority="1756">
      <colorScale>
        <cfvo type="num" val="-1"/>
        <cfvo type="num" val="0"/>
        <cfvo type="num" val="2"/>
        <color rgb="FFF8696B"/>
        <color theme="0" tint="-0.249977111117893"/>
        <color rgb="FF63BE7B"/>
      </colorScale>
    </cfRule>
  </conditionalFormatting>
  <conditionalFormatting sqref="AQ37">
    <cfRule type="colorScale" priority="1755">
      <colorScale>
        <cfvo type="num" val="-1"/>
        <cfvo type="num" val="0"/>
        <cfvo type="num" val="2"/>
        <color rgb="FFF8696B"/>
        <color theme="0" tint="-0.249977111117893"/>
        <color rgb="FF63BE7B"/>
      </colorScale>
    </cfRule>
  </conditionalFormatting>
  <conditionalFormatting sqref="AT37">
    <cfRule type="colorScale" priority="1754">
      <colorScale>
        <cfvo type="num" val="-1"/>
        <cfvo type="num" val="0"/>
        <cfvo type="num" val="2"/>
        <color rgb="FFF8696B"/>
        <color theme="0" tint="-0.249977111117893"/>
        <color rgb="FF63BE7B"/>
      </colorScale>
    </cfRule>
  </conditionalFormatting>
  <conditionalFormatting sqref="AW37">
    <cfRule type="colorScale" priority="1753">
      <colorScale>
        <cfvo type="num" val="-1"/>
        <cfvo type="num" val="0"/>
        <cfvo type="num" val="2"/>
        <color rgb="FFF8696B"/>
        <color theme="0" tint="-0.249977111117893"/>
        <color rgb="FF63BE7B"/>
      </colorScale>
    </cfRule>
  </conditionalFormatting>
  <conditionalFormatting sqref="AA75">
    <cfRule type="colorScale" priority="941">
      <colorScale>
        <cfvo type="num" val="-1"/>
        <cfvo type="num" val="0"/>
        <cfvo type="num" val="2"/>
        <color rgb="FFF8696B"/>
        <color theme="0" tint="-0.249977111117893"/>
        <color rgb="FF63BE7B"/>
      </colorScale>
    </cfRule>
  </conditionalFormatting>
  <conditionalFormatting sqref="U38:V38">
    <cfRule type="colorScale" priority="1751">
      <colorScale>
        <cfvo type="num" val="-1"/>
        <cfvo type="num" val="0"/>
        <cfvo type="num" val="2"/>
        <color rgb="FFF8696B"/>
        <color theme="0" tint="-0.249977111117893"/>
        <color rgb="FF63BE7B"/>
      </colorScale>
    </cfRule>
  </conditionalFormatting>
  <conditionalFormatting sqref="T38">
    <cfRule type="colorScale" priority="1750">
      <colorScale>
        <cfvo type="num" val="-1"/>
        <cfvo type="num" val="0"/>
        <cfvo type="num" val="2"/>
        <color rgb="FFF8696B"/>
        <color theme="0" tint="-0.249977111117893"/>
        <color rgb="FF63BE7B"/>
      </colorScale>
    </cfRule>
  </conditionalFormatting>
  <conditionalFormatting sqref="W38">
    <cfRule type="colorScale" priority="1749">
      <colorScale>
        <cfvo type="num" val="-1"/>
        <cfvo type="num" val="0"/>
        <cfvo type="num" val="2"/>
        <color rgb="FFF8696B"/>
        <color theme="0" tint="-0.249977111117893"/>
        <color rgb="FF63BE7B"/>
      </colorScale>
    </cfRule>
  </conditionalFormatting>
  <conditionalFormatting sqref="X38">
    <cfRule type="colorScale" priority="1748">
      <colorScale>
        <cfvo type="num" val="-1"/>
        <cfvo type="num" val="0"/>
        <cfvo type="num" val="2"/>
        <color rgb="FFF8696B"/>
        <color theme="0" tint="-0.249977111117893"/>
        <color rgb="FF63BE7B"/>
      </colorScale>
    </cfRule>
  </conditionalFormatting>
  <conditionalFormatting sqref="Y38">
    <cfRule type="colorScale" priority="1747">
      <colorScale>
        <cfvo type="num" val="-1"/>
        <cfvo type="num" val="0"/>
        <cfvo type="num" val="2"/>
        <color rgb="FFF8696B"/>
        <color theme="0" tint="-0.249977111117893"/>
        <color rgb="FF63BE7B"/>
      </colorScale>
    </cfRule>
  </conditionalFormatting>
  <conditionalFormatting sqref="AB38">
    <cfRule type="colorScale" priority="1746">
      <colorScale>
        <cfvo type="num" val="-1"/>
        <cfvo type="num" val="0"/>
        <cfvo type="num" val="2"/>
        <color rgb="FFF8696B"/>
        <color theme="0" tint="-0.249977111117893"/>
        <color rgb="FF63BE7B"/>
      </colorScale>
    </cfRule>
  </conditionalFormatting>
  <conditionalFormatting sqref="AE38">
    <cfRule type="colorScale" priority="1745">
      <colorScale>
        <cfvo type="num" val="-1"/>
        <cfvo type="num" val="0"/>
        <cfvo type="num" val="2"/>
        <color rgb="FFF8696B"/>
        <color theme="0" tint="-0.249977111117893"/>
        <color rgb="FF63BE7B"/>
      </colorScale>
    </cfRule>
  </conditionalFormatting>
  <conditionalFormatting sqref="AH38">
    <cfRule type="colorScale" priority="1744">
      <colorScale>
        <cfvo type="num" val="-1"/>
        <cfvo type="num" val="0"/>
        <cfvo type="num" val="2"/>
        <color rgb="FFF8696B"/>
        <color theme="0" tint="-0.249977111117893"/>
        <color rgb="FF63BE7B"/>
      </colorScale>
    </cfRule>
  </conditionalFormatting>
  <conditionalFormatting sqref="AK38">
    <cfRule type="colorScale" priority="1743">
      <colorScale>
        <cfvo type="num" val="-1"/>
        <cfvo type="num" val="0"/>
        <cfvo type="num" val="2"/>
        <color rgb="FFF8696B"/>
        <color theme="0" tint="-0.249977111117893"/>
        <color rgb="FF63BE7B"/>
      </colorScale>
    </cfRule>
  </conditionalFormatting>
  <conditionalFormatting sqref="AN38">
    <cfRule type="colorScale" priority="1742">
      <colorScale>
        <cfvo type="num" val="-1"/>
        <cfvo type="num" val="0"/>
        <cfvo type="num" val="2"/>
        <color rgb="FFF8696B"/>
        <color theme="0" tint="-0.249977111117893"/>
        <color rgb="FF63BE7B"/>
      </colorScale>
    </cfRule>
  </conditionalFormatting>
  <conditionalFormatting sqref="AZ38">
    <cfRule type="colorScale" priority="1741">
      <colorScale>
        <cfvo type="num" val="-1"/>
        <cfvo type="num" val="0"/>
        <cfvo type="num" val="2"/>
        <color rgb="FFF8696B"/>
        <color theme="0" tint="-0.249977111117893"/>
        <color rgb="FF63BE7B"/>
      </colorScale>
    </cfRule>
  </conditionalFormatting>
  <conditionalFormatting sqref="BC38">
    <cfRule type="colorScale" priority="1740">
      <colorScale>
        <cfvo type="num" val="-1"/>
        <cfvo type="num" val="0"/>
        <cfvo type="num" val="2"/>
        <color rgb="FFF8696B"/>
        <color theme="0" tint="-0.249977111117893"/>
        <color rgb="FF63BE7B"/>
      </colorScale>
    </cfRule>
  </conditionalFormatting>
  <conditionalFormatting sqref="AQ38">
    <cfRule type="colorScale" priority="1739">
      <colorScale>
        <cfvo type="num" val="-1"/>
        <cfvo type="num" val="0"/>
        <cfvo type="num" val="2"/>
        <color rgb="FFF8696B"/>
        <color theme="0" tint="-0.249977111117893"/>
        <color rgb="FF63BE7B"/>
      </colorScale>
    </cfRule>
  </conditionalFormatting>
  <conditionalFormatting sqref="AT38">
    <cfRule type="colorScale" priority="1738">
      <colorScale>
        <cfvo type="num" val="-1"/>
        <cfvo type="num" val="0"/>
        <cfvo type="num" val="2"/>
        <color rgb="FFF8696B"/>
        <color theme="0" tint="-0.249977111117893"/>
        <color rgb="FF63BE7B"/>
      </colorScale>
    </cfRule>
  </conditionalFormatting>
  <conditionalFormatting sqref="AW38">
    <cfRule type="colorScale" priority="1737">
      <colorScale>
        <cfvo type="num" val="-1"/>
        <cfvo type="num" val="0"/>
        <cfvo type="num" val="2"/>
        <color rgb="FFF8696B"/>
        <color theme="0" tint="-0.249977111117893"/>
        <color rgb="FF63BE7B"/>
      </colorScale>
    </cfRule>
  </conditionalFormatting>
  <conditionalFormatting sqref="AW75">
    <cfRule type="colorScale" priority="925">
      <colorScale>
        <cfvo type="num" val="-1"/>
        <cfvo type="num" val="0"/>
        <cfvo type="num" val="2"/>
        <color rgb="FFF8696B"/>
        <color theme="0" tint="-0.249977111117893"/>
        <color rgb="FF63BE7B"/>
      </colorScale>
    </cfRule>
  </conditionalFormatting>
  <conditionalFormatting sqref="U39:V39">
    <cfRule type="colorScale" priority="1735">
      <colorScale>
        <cfvo type="num" val="-1"/>
        <cfvo type="num" val="0"/>
        <cfvo type="num" val="2"/>
        <color rgb="FFF8696B"/>
        <color theme="0" tint="-0.249977111117893"/>
        <color rgb="FF63BE7B"/>
      </colorScale>
    </cfRule>
  </conditionalFormatting>
  <conditionalFormatting sqref="T39">
    <cfRule type="colorScale" priority="1734">
      <colorScale>
        <cfvo type="num" val="-1"/>
        <cfvo type="num" val="0"/>
        <cfvo type="num" val="2"/>
        <color rgb="FFF8696B"/>
        <color theme="0" tint="-0.249977111117893"/>
        <color rgb="FF63BE7B"/>
      </colorScale>
    </cfRule>
  </conditionalFormatting>
  <conditionalFormatting sqref="W39">
    <cfRule type="colorScale" priority="1733">
      <colorScale>
        <cfvo type="num" val="-1"/>
        <cfvo type="num" val="0"/>
        <cfvo type="num" val="2"/>
        <color rgb="FFF8696B"/>
        <color theme="0" tint="-0.249977111117893"/>
        <color rgb="FF63BE7B"/>
      </colorScale>
    </cfRule>
  </conditionalFormatting>
  <conditionalFormatting sqref="X39">
    <cfRule type="colorScale" priority="1732">
      <colorScale>
        <cfvo type="num" val="-1"/>
        <cfvo type="num" val="0"/>
        <cfvo type="num" val="2"/>
        <color rgb="FFF8696B"/>
        <color theme="0" tint="-0.249977111117893"/>
        <color rgb="FF63BE7B"/>
      </colorScale>
    </cfRule>
  </conditionalFormatting>
  <conditionalFormatting sqref="Y39">
    <cfRule type="colorScale" priority="1731">
      <colorScale>
        <cfvo type="num" val="-1"/>
        <cfvo type="num" val="0"/>
        <cfvo type="num" val="2"/>
        <color rgb="FFF8696B"/>
        <color theme="0" tint="-0.249977111117893"/>
        <color rgb="FF63BE7B"/>
      </colorScale>
    </cfRule>
  </conditionalFormatting>
  <conditionalFormatting sqref="AB39">
    <cfRule type="colorScale" priority="1730">
      <colorScale>
        <cfvo type="num" val="-1"/>
        <cfvo type="num" val="0"/>
        <cfvo type="num" val="2"/>
        <color rgb="FFF8696B"/>
        <color theme="0" tint="-0.249977111117893"/>
        <color rgb="FF63BE7B"/>
      </colorScale>
    </cfRule>
  </conditionalFormatting>
  <conditionalFormatting sqref="AE39">
    <cfRule type="colorScale" priority="1729">
      <colorScale>
        <cfvo type="num" val="-1"/>
        <cfvo type="num" val="0"/>
        <cfvo type="num" val="2"/>
        <color rgb="FFF8696B"/>
        <color theme="0" tint="-0.249977111117893"/>
        <color rgb="FF63BE7B"/>
      </colorScale>
    </cfRule>
  </conditionalFormatting>
  <conditionalFormatting sqref="AH39">
    <cfRule type="colorScale" priority="1728">
      <colorScale>
        <cfvo type="num" val="-1"/>
        <cfvo type="num" val="0"/>
        <cfvo type="num" val="2"/>
        <color rgb="FFF8696B"/>
        <color theme="0" tint="-0.249977111117893"/>
        <color rgb="FF63BE7B"/>
      </colorScale>
    </cfRule>
  </conditionalFormatting>
  <conditionalFormatting sqref="AK39">
    <cfRule type="colorScale" priority="1727">
      <colorScale>
        <cfvo type="num" val="-1"/>
        <cfvo type="num" val="0"/>
        <cfvo type="num" val="2"/>
        <color rgb="FFF8696B"/>
        <color theme="0" tint="-0.249977111117893"/>
        <color rgb="FF63BE7B"/>
      </colorScale>
    </cfRule>
  </conditionalFormatting>
  <conditionalFormatting sqref="AN39">
    <cfRule type="colorScale" priority="1726">
      <colorScale>
        <cfvo type="num" val="-1"/>
        <cfvo type="num" val="0"/>
        <cfvo type="num" val="2"/>
        <color rgb="FFF8696B"/>
        <color theme="0" tint="-0.249977111117893"/>
        <color rgb="FF63BE7B"/>
      </colorScale>
    </cfRule>
  </conditionalFormatting>
  <conditionalFormatting sqref="AZ39">
    <cfRule type="colorScale" priority="1725">
      <colorScale>
        <cfvo type="num" val="-1"/>
        <cfvo type="num" val="0"/>
        <cfvo type="num" val="2"/>
        <color rgb="FFF8696B"/>
        <color theme="0" tint="-0.249977111117893"/>
        <color rgb="FF63BE7B"/>
      </colorScale>
    </cfRule>
  </conditionalFormatting>
  <conditionalFormatting sqref="BC39">
    <cfRule type="colorScale" priority="1724">
      <colorScale>
        <cfvo type="num" val="-1"/>
        <cfvo type="num" val="0"/>
        <cfvo type="num" val="2"/>
        <color rgb="FFF8696B"/>
        <color theme="0" tint="-0.249977111117893"/>
        <color rgb="FF63BE7B"/>
      </colorScale>
    </cfRule>
  </conditionalFormatting>
  <conditionalFormatting sqref="AQ39">
    <cfRule type="colorScale" priority="1723">
      <colorScale>
        <cfvo type="num" val="-1"/>
        <cfvo type="num" val="0"/>
        <cfvo type="num" val="2"/>
        <color rgb="FFF8696B"/>
        <color theme="0" tint="-0.249977111117893"/>
        <color rgb="FF63BE7B"/>
      </colorScale>
    </cfRule>
  </conditionalFormatting>
  <conditionalFormatting sqref="AT39">
    <cfRule type="colorScale" priority="1722">
      <colorScale>
        <cfvo type="num" val="-1"/>
        <cfvo type="num" val="0"/>
        <cfvo type="num" val="2"/>
        <color rgb="FFF8696B"/>
        <color theme="0" tint="-0.249977111117893"/>
        <color rgb="FF63BE7B"/>
      </colorScale>
    </cfRule>
  </conditionalFormatting>
  <conditionalFormatting sqref="AW39">
    <cfRule type="colorScale" priority="1721">
      <colorScale>
        <cfvo type="num" val="-1"/>
        <cfvo type="num" val="0"/>
        <cfvo type="num" val="2"/>
        <color rgb="FFF8696B"/>
        <color theme="0" tint="-0.249977111117893"/>
        <color rgb="FF63BE7B"/>
      </colorScale>
    </cfRule>
  </conditionalFormatting>
  <conditionalFormatting sqref="AJ76">
    <cfRule type="colorScale" priority="909">
      <colorScale>
        <cfvo type="num" val="-1"/>
        <cfvo type="num" val="0"/>
        <cfvo type="num" val="2"/>
        <color rgb="FFF8696B"/>
        <color theme="0" tint="-0.249977111117893"/>
        <color rgb="FF63BE7B"/>
      </colorScale>
    </cfRule>
  </conditionalFormatting>
  <conditionalFormatting sqref="U40:V40">
    <cfRule type="colorScale" priority="1719">
      <colorScale>
        <cfvo type="num" val="-1"/>
        <cfvo type="num" val="0"/>
        <cfvo type="num" val="2"/>
        <color rgb="FFF8696B"/>
        <color theme="0" tint="-0.249977111117893"/>
        <color rgb="FF63BE7B"/>
      </colorScale>
    </cfRule>
  </conditionalFormatting>
  <conditionalFormatting sqref="T40">
    <cfRule type="colorScale" priority="1718">
      <colorScale>
        <cfvo type="num" val="-1"/>
        <cfvo type="num" val="0"/>
        <cfvo type="num" val="2"/>
        <color rgb="FFF8696B"/>
        <color theme="0" tint="-0.249977111117893"/>
        <color rgb="FF63BE7B"/>
      </colorScale>
    </cfRule>
  </conditionalFormatting>
  <conditionalFormatting sqref="W40">
    <cfRule type="colorScale" priority="1717">
      <colorScale>
        <cfvo type="num" val="-1"/>
        <cfvo type="num" val="0"/>
        <cfvo type="num" val="2"/>
        <color rgb="FFF8696B"/>
        <color theme="0" tint="-0.249977111117893"/>
        <color rgb="FF63BE7B"/>
      </colorScale>
    </cfRule>
  </conditionalFormatting>
  <conditionalFormatting sqref="X40">
    <cfRule type="colorScale" priority="1716">
      <colorScale>
        <cfvo type="num" val="-1"/>
        <cfvo type="num" val="0"/>
        <cfvo type="num" val="2"/>
        <color rgb="FFF8696B"/>
        <color theme="0" tint="-0.249977111117893"/>
        <color rgb="FF63BE7B"/>
      </colorScale>
    </cfRule>
  </conditionalFormatting>
  <conditionalFormatting sqref="Y40">
    <cfRule type="colorScale" priority="1715">
      <colorScale>
        <cfvo type="num" val="-1"/>
        <cfvo type="num" val="0"/>
        <cfvo type="num" val="2"/>
        <color rgb="FFF8696B"/>
        <color theme="0" tint="-0.249977111117893"/>
        <color rgb="FF63BE7B"/>
      </colorScale>
    </cfRule>
  </conditionalFormatting>
  <conditionalFormatting sqref="AB40">
    <cfRule type="colorScale" priority="1714">
      <colorScale>
        <cfvo type="num" val="-1"/>
        <cfvo type="num" val="0"/>
        <cfvo type="num" val="2"/>
        <color rgb="FFF8696B"/>
        <color theme="0" tint="-0.249977111117893"/>
        <color rgb="FF63BE7B"/>
      </colorScale>
    </cfRule>
  </conditionalFormatting>
  <conditionalFormatting sqref="AE40">
    <cfRule type="colorScale" priority="1713">
      <colorScale>
        <cfvo type="num" val="-1"/>
        <cfvo type="num" val="0"/>
        <cfvo type="num" val="2"/>
        <color rgb="FFF8696B"/>
        <color theme="0" tint="-0.249977111117893"/>
        <color rgb="FF63BE7B"/>
      </colorScale>
    </cfRule>
  </conditionalFormatting>
  <conditionalFormatting sqref="AH40">
    <cfRule type="colorScale" priority="1712">
      <colorScale>
        <cfvo type="num" val="-1"/>
        <cfvo type="num" val="0"/>
        <cfvo type="num" val="2"/>
        <color rgb="FFF8696B"/>
        <color theme="0" tint="-0.249977111117893"/>
        <color rgb="FF63BE7B"/>
      </colorScale>
    </cfRule>
  </conditionalFormatting>
  <conditionalFormatting sqref="AK40">
    <cfRule type="colorScale" priority="1711">
      <colorScale>
        <cfvo type="num" val="-1"/>
        <cfvo type="num" val="0"/>
        <cfvo type="num" val="2"/>
        <color rgb="FFF8696B"/>
        <color theme="0" tint="-0.249977111117893"/>
        <color rgb="FF63BE7B"/>
      </colorScale>
    </cfRule>
  </conditionalFormatting>
  <conditionalFormatting sqref="AN40">
    <cfRule type="colorScale" priority="1710">
      <colorScale>
        <cfvo type="num" val="-1"/>
        <cfvo type="num" val="0"/>
        <cfvo type="num" val="2"/>
        <color rgb="FFF8696B"/>
        <color theme="0" tint="-0.249977111117893"/>
        <color rgb="FF63BE7B"/>
      </colorScale>
    </cfRule>
  </conditionalFormatting>
  <conditionalFormatting sqref="AZ40">
    <cfRule type="colorScale" priority="1709">
      <colorScale>
        <cfvo type="num" val="-1"/>
        <cfvo type="num" val="0"/>
        <cfvo type="num" val="2"/>
        <color rgb="FFF8696B"/>
        <color theme="0" tint="-0.249977111117893"/>
        <color rgb="FF63BE7B"/>
      </colorScale>
    </cfRule>
  </conditionalFormatting>
  <conditionalFormatting sqref="BC40">
    <cfRule type="colorScale" priority="1708">
      <colorScale>
        <cfvo type="num" val="-1"/>
        <cfvo type="num" val="0"/>
        <cfvo type="num" val="2"/>
        <color rgb="FFF8696B"/>
        <color theme="0" tint="-0.249977111117893"/>
        <color rgb="FF63BE7B"/>
      </colorScale>
    </cfRule>
  </conditionalFormatting>
  <conditionalFormatting sqref="AQ40">
    <cfRule type="colorScale" priority="1707">
      <colorScale>
        <cfvo type="num" val="-1"/>
        <cfvo type="num" val="0"/>
        <cfvo type="num" val="2"/>
        <color rgb="FFF8696B"/>
        <color theme="0" tint="-0.249977111117893"/>
        <color rgb="FF63BE7B"/>
      </colorScale>
    </cfRule>
  </conditionalFormatting>
  <conditionalFormatting sqref="AT40">
    <cfRule type="colorScale" priority="1706">
      <colorScale>
        <cfvo type="num" val="-1"/>
        <cfvo type="num" val="0"/>
        <cfvo type="num" val="2"/>
        <color rgb="FFF8696B"/>
        <color theme="0" tint="-0.249977111117893"/>
        <color rgb="FF63BE7B"/>
      </colorScale>
    </cfRule>
  </conditionalFormatting>
  <conditionalFormatting sqref="AW40">
    <cfRule type="colorScale" priority="1705">
      <colorScale>
        <cfvo type="num" val="-1"/>
        <cfvo type="num" val="0"/>
        <cfvo type="num" val="2"/>
        <color rgb="FFF8696B"/>
        <color theme="0" tint="-0.249977111117893"/>
        <color rgb="FF63BE7B"/>
      </colorScale>
    </cfRule>
  </conditionalFormatting>
  <conditionalFormatting sqref="T77">
    <cfRule type="colorScale" priority="893">
      <colorScale>
        <cfvo type="num" val="-1"/>
        <cfvo type="num" val="0"/>
        <cfvo type="num" val="2"/>
        <color rgb="FFF8696B"/>
        <color theme="0" tint="-0.249977111117893"/>
        <color rgb="FF63BE7B"/>
      </colorScale>
    </cfRule>
  </conditionalFormatting>
  <conditionalFormatting sqref="T41">
    <cfRule type="colorScale" priority="1703">
      <colorScale>
        <cfvo type="num" val="-1"/>
        <cfvo type="num" val="0"/>
        <cfvo type="num" val="2"/>
        <color rgb="FFF8696B"/>
        <color theme="0" tint="-0.249977111117893"/>
        <color rgb="FF63BE7B"/>
      </colorScale>
    </cfRule>
  </conditionalFormatting>
  <conditionalFormatting sqref="U41:V41">
    <cfRule type="colorScale" priority="1702">
      <colorScale>
        <cfvo type="num" val="-1"/>
        <cfvo type="num" val="0"/>
        <cfvo type="num" val="2"/>
        <color rgb="FFF8696B"/>
        <color theme="0" tint="-0.249977111117893"/>
        <color rgb="FF63BE7B"/>
      </colorScale>
    </cfRule>
  </conditionalFormatting>
  <conditionalFormatting sqref="W41">
    <cfRule type="colorScale" priority="1701">
      <colorScale>
        <cfvo type="num" val="-1"/>
        <cfvo type="num" val="0"/>
        <cfvo type="num" val="2"/>
        <color rgb="FFF8696B"/>
        <color theme="0" tint="-0.249977111117893"/>
        <color rgb="FF63BE7B"/>
      </colorScale>
    </cfRule>
  </conditionalFormatting>
  <conditionalFormatting sqref="X41">
    <cfRule type="colorScale" priority="1700">
      <colorScale>
        <cfvo type="num" val="-1"/>
        <cfvo type="num" val="0"/>
        <cfvo type="num" val="2"/>
        <color rgb="FFF8696B"/>
        <color theme="0" tint="-0.249977111117893"/>
        <color rgb="FF63BE7B"/>
      </colorScale>
    </cfRule>
  </conditionalFormatting>
  <conditionalFormatting sqref="Y41">
    <cfRule type="colorScale" priority="1699">
      <colorScale>
        <cfvo type="num" val="-1"/>
        <cfvo type="num" val="0"/>
        <cfvo type="num" val="2"/>
        <color rgb="FFF8696B"/>
        <color theme="0" tint="-0.249977111117893"/>
        <color rgb="FF63BE7B"/>
      </colorScale>
    </cfRule>
  </conditionalFormatting>
  <conditionalFormatting sqref="AB41">
    <cfRule type="colorScale" priority="1698">
      <colorScale>
        <cfvo type="num" val="-1"/>
        <cfvo type="num" val="0"/>
        <cfvo type="num" val="2"/>
        <color rgb="FFF8696B"/>
        <color theme="0" tint="-0.249977111117893"/>
        <color rgb="FF63BE7B"/>
      </colorScale>
    </cfRule>
  </conditionalFormatting>
  <conditionalFormatting sqref="AK41">
    <cfRule type="colorScale" priority="1695">
      <colorScale>
        <cfvo type="num" val="-1"/>
        <cfvo type="num" val="0"/>
        <cfvo type="num" val="2"/>
        <color rgb="FFF8696B"/>
        <color theme="0" tint="-0.249977111117893"/>
        <color rgb="FF63BE7B"/>
      </colorScale>
    </cfRule>
  </conditionalFormatting>
  <conditionalFormatting sqref="AN41">
    <cfRule type="colorScale" priority="1694">
      <colorScale>
        <cfvo type="num" val="-1"/>
        <cfvo type="num" val="0"/>
        <cfvo type="num" val="2"/>
        <color rgb="FFF8696B"/>
        <color theme="0" tint="-0.249977111117893"/>
        <color rgb="FF63BE7B"/>
      </colorScale>
    </cfRule>
  </conditionalFormatting>
  <conditionalFormatting sqref="AT41">
    <cfRule type="colorScale" priority="1692">
      <colorScale>
        <cfvo type="num" val="-1"/>
        <cfvo type="num" val="0"/>
        <cfvo type="num" val="2"/>
        <color rgb="FFF8696B"/>
        <color theme="0" tint="-0.249977111117893"/>
        <color rgb="FF63BE7B"/>
      </colorScale>
    </cfRule>
  </conditionalFormatting>
  <conditionalFormatting sqref="AW41">
    <cfRule type="colorScale" priority="1691">
      <colorScale>
        <cfvo type="num" val="-1"/>
        <cfvo type="num" val="0"/>
        <cfvo type="num" val="2"/>
        <color rgb="FFF8696B"/>
        <color theme="0" tint="-0.249977111117893"/>
        <color rgb="FF63BE7B"/>
      </colorScale>
    </cfRule>
  </conditionalFormatting>
  <conditionalFormatting sqref="AW77">
    <cfRule type="colorScale" priority="877">
      <colorScale>
        <cfvo type="num" val="-1"/>
        <cfvo type="num" val="0"/>
        <cfvo type="num" val="2"/>
        <color rgb="FFF8696B"/>
        <color theme="0" tint="-0.249977111117893"/>
        <color rgb="FF63BE7B"/>
      </colorScale>
    </cfRule>
  </conditionalFormatting>
  <conditionalFormatting sqref="T42">
    <cfRule type="colorScale" priority="1687">
      <colorScale>
        <cfvo type="num" val="-1"/>
        <cfvo type="num" val="0"/>
        <cfvo type="num" val="2"/>
        <color rgb="FFF8696B"/>
        <color theme="0" tint="-0.249977111117893"/>
        <color rgb="FF63BE7B"/>
      </colorScale>
    </cfRule>
  </conditionalFormatting>
  <conditionalFormatting sqref="V42">
    <cfRule type="colorScale" priority="1686">
      <colorScale>
        <cfvo type="num" val="-1"/>
        <cfvo type="num" val="0"/>
        <cfvo type="num" val="2"/>
        <color rgb="FFF8696B"/>
        <color theme="0" tint="-0.249977111117893"/>
        <color rgb="FF63BE7B"/>
      </colorScale>
    </cfRule>
  </conditionalFormatting>
  <conditionalFormatting sqref="U42">
    <cfRule type="colorScale" priority="1685">
      <colorScale>
        <cfvo type="num" val="-1"/>
        <cfvo type="num" val="0"/>
        <cfvo type="num" val="2"/>
        <color rgb="FFF8696B"/>
        <color theme="0" tint="-0.249977111117893"/>
        <color rgb="FF63BE7B"/>
      </colorScale>
    </cfRule>
  </conditionalFormatting>
  <conditionalFormatting sqref="AZ47">
    <cfRule type="colorScale" priority="1579">
      <colorScale>
        <cfvo type="num" val="-1"/>
        <cfvo type="num" val="0"/>
        <cfvo type="num" val="2"/>
        <color rgb="FFF8696B"/>
        <color theme="0" tint="-0.249977111117893"/>
        <color rgb="FF63BE7B"/>
      </colorScale>
    </cfRule>
  </conditionalFormatting>
  <conditionalFormatting sqref="Y51">
    <cfRule type="colorScale" priority="1516">
      <colorScale>
        <cfvo type="num" val="-1"/>
        <cfvo type="num" val="0"/>
        <cfvo type="num" val="2"/>
        <color rgb="FFF8696B"/>
        <color theme="0" tint="-0.249977111117893"/>
        <color rgb="FF63BE7B"/>
      </colorScale>
    </cfRule>
  </conditionalFormatting>
  <conditionalFormatting sqref="W42">
    <cfRule type="colorScale" priority="1682">
      <colorScale>
        <cfvo type="num" val="-1"/>
        <cfvo type="num" val="0"/>
        <cfvo type="num" val="2"/>
        <color rgb="FFF8696B"/>
        <color theme="0" tint="-0.249977111117893"/>
        <color rgb="FF63BE7B"/>
      </colorScale>
    </cfRule>
  </conditionalFormatting>
  <conditionalFormatting sqref="X42">
    <cfRule type="colorScale" priority="1681">
      <colorScale>
        <cfvo type="num" val="-1"/>
        <cfvo type="num" val="0"/>
        <cfvo type="num" val="2"/>
        <color rgb="FFF8696B"/>
        <color theme="0" tint="-0.249977111117893"/>
        <color rgb="FF63BE7B"/>
      </colorScale>
    </cfRule>
  </conditionalFormatting>
  <conditionalFormatting sqref="AH42">
    <cfRule type="colorScale" priority="1677">
      <colorScale>
        <cfvo type="num" val="-1"/>
        <cfvo type="num" val="0"/>
        <cfvo type="num" val="2"/>
        <color rgb="FFF8696B"/>
        <color theme="0" tint="-0.249977111117893"/>
        <color rgb="FF63BE7B"/>
      </colorScale>
    </cfRule>
  </conditionalFormatting>
  <conditionalFormatting sqref="AE42">
    <cfRule type="colorScale" priority="1678">
      <colorScale>
        <cfvo type="num" val="-1"/>
        <cfvo type="num" val="0"/>
        <cfvo type="num" val="2"/>
        <color rgb="FFF8696B"/>
        <color theme="0" tint="-0.249977111117893"/>
        <color rgb="FF63BE7B"/>
      </colorScale>
    </cfRule>
  </conditionalFormatting>
  <conditionalFormatting sqref="Y42">
    <cfRule type="colorScale" priority="1680">
      <colorScale>
        <cfvo type="num" val="-1"/>
        <cfvo type="num" val="0"/>
        <cfvo type="num" val="2"/>
        <color rgb="FFF8696B"/>
        <color theme="0" tint="-0.249977111117893"/>
        <color rgb="FF63BE7B"/>
      </colorScale>
    </cfRule>
  </conditionalFormatting>
  <conditionalFormatting sqref="AB42">
    <cfRule type="colorScale" priority="1679">
      <colorScale>
        <cfvo type="num" val="-1"/>
        <cfvo type="num" val="0"/>
        <cfvo type="num" val="2"/>
        <color rgb="FFF8696B"/>
        <color theme="0" tint="-0.249977111117893"/>
        <color rgb="FF63BE7B"/>
      </colorScale>
    </cfRule>
  </conditionalFormatting>
  <conditionalFormatting sqref="AK42">
    <cfRule type="colorScale" priority="1676">
      <colorScale>
        <cfvo type="num" val="-1"/>
        <cfvo type="num" val="0"/>
        <cfvo type="num" val="2"/>
        <color rgb="FFF8696B"/>
        <color theme="0" tint="-0.249977111117893"/>
        <color rgb="FF63BE7B"/>
      </colorScale>
    </cfRule>
  </conditionalFormatting>
  <conditionalFormatting sqref="AN42">
    <cfRule type="colorScale" priority="1675">
      <colorScale>
        <cfvo type="num" val="-1"/>
        <cfvo type="num" val="0"/>
        <cfvo type="num" val="2"/>
        <color rgb="FFF8696B"/>
        <color theme="0" tint="-0.249977111117893"/>
        <color rgb="FF63BE7B"/>
      </colorScale>
    </cfRule>
  </conditionalFormatting>
  <conditionalFormatting sqref="BC42">
    <cfRule type="colorScale" priority="1670">
      <colorScale>
        <cfvo type="num" val="-1"/>
        <cfvo type="num" val="0"/>
        <cfvo type="num" val="2"/>
        <color rgb="FFF8696B"/>
        <color theme="0" tint="-0.249977111117893"/>
        <color rgb="FF63BE7B"/>
      </colorScale>
    </cfRule>
  </conditionalFormatting>
  <conditionalFormatting sqref="AQ42">
    <cfRule type="colorScale" priority="1674">
      <colorScale>
        <cfvo type="num" val="-1"/>
        <cfvo type="num" val="0"/>
        <cfvo type="num" val="2"/>
        <color rgb="FFF8696B"/>
        <color theme="0" tint="-0.249977111117893"/>
        <color rgb="FF63BE7B"/>
      </colorScale>
    </cfRule>
  </conditionalFormatting>
  <conditionalFormatting sqref="AT42">
    <cfRule type="colorScale" priority="1673">
      <colorScale>
        <cfvo type="num" val="-1"/>
        <cfvo type="num" val="0"/>
        <cfvo type="num" val="2"/>
        <color rgb="FFF8696B"/>
        <color theme="0" tint="-0.249977111117893"/>
        <color rgb="FF63BE7B"/>
      </colorScale>
    </cfRule>
  </conditionalFormatting>
  <conditionalFormatting sqref="AW42">
    <cfRule type="colorScale" priority="1672">
      <colorScale>
        <cfvo type="num" val="-1"/>
        <cfvo type="num" val="0"/>
        <cfvo type="num" val="2"/>
        <color rgb="FFF8696B"/>
        <color theme="0" tint="-0.249977111117893"/>
        <color rgb="FF63BE7B"/>
      </colorScale>
    </cfRule>
  </conditionalFormatting>
  <conditionalFormatting sqref="AZ42">
    <cfRule type="colorScale" priority="1669">
      <colorScale>
        <cfvo type="num" val="-1"/>
        <cfvo type="num" val="0"/>
        <cfvo type="num" val="2"/>
        <color rgb="FFF8696B"/>
        <color theme="0" tint="-0.249977111117893"/>
        <color rgb="FF63BE7B"/>
      </colorScale>
    </cfRule>
  </conditionalFormatting>
  <conditionalFormatting sqref="AP78">
    <cfRule type="colorScale" priority="857">
      <colorScale>
        <cfvo type="num" val="-1"/>
        <cfvo type="num" val="0"/>
        <cfvo type="num" val="2"/>
        <color rgb="FFF8696B"/>
        <color theme="0" tint="-0.249977111117893"/>
        <color rgb="FF63BE7B"/>
      </colorScale>
    </cfRule>
  </conditionalFormatting>
  <conditionalFormatting sqref="T43">
    <cfRule type="colorScale" priority="1667">
      <colorScale>
        <cfvo type="num" val="-1"/>
        <cfvo type="num" val="0"/>
        <cfvo type="num" val="2"/>
        <color rgb="FFF8696B"/>
        <color theme="0" tint="-0.249977111117893"/>
        <color rgb="FF63BE7B"/>
      </colorScale>
    </cfRule>
  </conditionalFormatting>
  <conditionalFormatting sqref="V43">
    <cfRule type="colorScale" priority="1666">
      <colorScale>
        <cfvo type="num" val="-1"/>
        <cfvo type="num" val="0"/>
        <cfvo type="num" val="2"/>
        <color rgb="FFF8696B"/>
        <color theme="0" tint="-0.249977111117893"/>
        <color rgb="FF63BE7B"/>
      </colorScale>
    </cfRule>
  </conditionalFormatting>
  <conditionalFormatting sqref="U43">
    <cfRule type="colorScale" priority="1665">
      <colorScale>
        <cfvo type="num" val="-1"/>
        <cfvo type="num" val="0"/>
        <cfvo type="num" val="2"/>
        <color rgb="FFF8696B"/>
        <color theme="0" tint="-0.249977111117893"/>
        <color rgb="FF63BE7B"/>
      </colorScale>
    </cfRule>
  </conditionalFormatting>
  <conditionalFormatting sqref="W43">
    <cfRule type="colorScale" priority="1664">
      <colorScale>
        <cfvo type="num" val="-1"/>
        <cfvo type="num" val="0"/>
        <cfvo type="num" val="2"/>
        <color rgb="FFF8696B"/>
        <color theme="0" tint="-0.249977111117893"/>
        <color rgb="FF63BE7B"/>
      </colorScale>
    </cfRule>
  </conditionalFormatting>
  <conditionalFormatting sqref="X43">
    <cfRule type="colorScale" priority="1663">
      <colorScale>
        <cfvo type="num" val="-1"/>
        <cfvo type="num" val="0"/>
        <cfvo type="num" val="2"/>
        <color rgb="FFF8696B"/>
        <color theme="0" tint="-0.249977111117893"/>
        <color rgb="FF63BE7B"/>
      </colorScale>
    </cfRule>
  </conditionalFormatting>
  <conditionalFormatting sqref="AH43">
    <cfRule type="colorScale" priority="1659">
      <colorScale>
        <cfvo type="num" val="-1"/>
        <cfvo type="num" val="0"/>
        <cfvo type="num" val="2"/>
        <color rgb="FFF8696B"/>
        <color theme="0" tint="-0.249977111117893"/>
        <color rgb="FF63BE7B"/>
      </colorScale>
    </cfRule>
  </conditionalFormatting>
  <conditionalFormatting sqref="AE43">
    <cfRule type="colorScale" priority="1660">
      <colorScale>
        <cfvo type="num" val="-1"/>
        <cfvo type="num" val="0"/>
        <cfvo type="num" val="2"/>
        <color rgb="FFF8696B"/>
        <color theme="0" tint="-0.249977111117893"/>
        <color rgb="FF63BE7B"/>
      </colorScale>
    </cfRule>
  </conditionalFormatting>
  <conditionalFormatting sqref="Y43">
    <cfRule type="colorScale" priority="1662">
      <colorScale>
        <cfvo type="num" val="-1"/>
        <cfvo type="num" val="0"/>
        <cfvo type="num" val="2"/>
        <color rgb="FFF8696B"/>
        <color theme="0" tint="-0.249977111117893"/>
        <color rgb="FF63BE7B"/>
      </colorScale>
    </cfRule>
  </conditionalFormatting>
  <conditionalFormatting sqref="AB43">
    <cfRule type="colorScale" priority="1661">
      <colorScale>
        <cfvo type="num" val="-1"/>
        <cfvo type="num" val="0"/>
        <cfvo type="num" val="2"/>
        <color rgb="FFF8696B"/>
        <color theme="0" tint="-0.249977111117893"/>
        <color rgb="FF63BE7B"/>
      </colorScale>
    </cfRule>
  </conditionalFormatting>
  <conditionalFormatting sqref="AK43">
    <cfRule type="colorScale" priority="1658">
      <colorScale>
        <cfvo type="num" val="-1"/>
        <cfvo type="num" val="0"/>
        <cfvo type="num" val="2"/>
        <color rgb="FFF8696B"/>
        <color theme="0" tint="-0.249977111117893"/>
        <color rgb="FF63BE7B"/>
      </colorScale>
    </cfRule>
  </conditionalFormatting>
  <conditionalFormatting sqref="AN43">
    <cfRule type="colorScale" priority="1657">
      <colorScale>
        <cfvo type="num" val="-1"/>
        <cfvo type="num" val="0"/>
        <cfvo type="num" val="2"/>
        <color rgb="FFF8696B"/>
        <color theme="0" tint="-0.249977111117893"/>
        <color rgb="FF63BE7B"/>
      </colorScale>
    </cfRule>
  </conditionalFormatting>
  <conditionalFormatting sqref="BC43">
    <cfRule type="colorScale" priority="1652">
      <colorScale>
        <cfvo type="num" val="-1"/>
        <cfvo type="num" val="0"/>
        <cfvo type="num" val="2"/>
        <color rgb="FFF8696B"/>
        <color theme="0" tint="-0.249977111117893"/>
        <color rgb="FF63BE7B"/>
      </colorScale>
    </cfRule>
  </conditionalFormatting>
  <conditionalFormatting sqref="AZ43">
    <cfRule type="colorScale" priority="1653">
      <colorScale>
        <cfvo type="num" val="-1"/>
        <cfvo type="num" val="0"/>
        <cfvo type="num" val="2"/>
        <color rgb="FFF8696B"/>
        <color theme="0" tint="-0.249977111117893"/>
        <color rgb="FF63BE7B"/>
      </colorScale>
    </cfRule>
  </conditionalFormatting>
  <conditionalFormatting sqref="AQ43">
    <cfRule type="colorScale" priority="1656">
      <colorScale>
        <cfvo type="num" val="-1"/>
        <cfvo type="num" val="0"/>
        <cfvo type="num" val="2"/>
        <color rgb="FFF8696B"/>
        <color theme="0" tint="-0.249977111117893"/>
        <color rgb="FF63BE7B"/>
      </colorScale>
    </cfRule>
  </conditionalFormatting>
  <conditionalFormatting sqref="AT43">
    <cfRule type="colorScale" priority="1655">
      <colorScale>
        <cfvo type="num" val="-1"/>
        <cfvo type="num" val="0"/>
        <cfvo type="num" val="2"/>
        <color rgb="FFF8696B"/>
        <color theme="0" tint="-0.249977111117893"/>
        <color rgb="FF63BE7B"/>
      </colorScale>
    </cfRule>
  </conditionalFormatting>
  <conditionalFormatting sqref="AW43">
    <cfRule type="colorScale" priority="1654">
      <colorScale>
        <cfvo type="num" val="-1"/>
        <cfvo type="num" val="0"/>
        <cfvo type="num" val="2"/>
        <color rgb="FFF8696B"/>
        <color theme="0" tint="-0.249977111117893"/>
        <color rgb="FF63BE7B"/>
      </colorScale>
    </cfRule>
  </conditionalFormatting>
  <conditionalFormatting sqref="AB79">
    <cfRule type="colorScale" priority="840">
      <colorScale>
        <cfvo type="num" val="-1"/>
        <cfvo type="num" val="0"/>
        <cfvo type="num" val="2"/>
        <color rgb="FFF8696B"/>
        <color theme="0" tint="-0.249977111117893"/>
        <color rgb="FF63BE7B"/>
      </colorScale>
    </cfRule>
  </conditionalFormatting>
  <conditionalFormatting sqref="T44">
    <cfRule type="colorScale" priority="1650">
      <colorScale>
        <cfvo type="num" val="-1"/>
        <cfvo type="num" val="0"/>
        <cfvo type="num" val="2"/>
        <color rgb="FFF8696B"/>
        <color theme="0" tint="-0.249977111117893"/>
        <color rgb="FF63BE7B"/>
      </colorScale>
    </cfRule>
  </conditionalFormatting>
  <conditionalFormatting sqref="U44:V44">
    <cfRule type="colorScale" priority="1649">
      <colorScale>
        <cfvo type="num" val="-1"/>
        <cfvo type="num" val="0"/>
        <cfvo type="num" val="2"/>
        <color rgb="FFF8696B"/>
        <color theme="0" tint="-0.249977111117893"/>
        <color rgb="FF63BE7B"/>
      </colorScale>
    </cfRule>
  </conditionalFormatting>
  <conditionalFormatting sqref="W44">
    <cfRule type="colorScale" priority="1648">
      <colorScale>
        <cfvo type="num" val="-1"/>
        <cfvo type="num" val="0"/>
        <cfvo type="num" val="2"/>
        <color rgb="FFF8696B"/>
        <color theme="0" tint="-0.249977111117893"/>
        <color rgb="FF63BE7B"/>
      </colorScale>
    </cfRule>
  </conditionalFormatting>
  <conditionalFormatting sqref="X44">
    <cfRule type="colorScale" priority="1647">
      <colorScale>
        <cfvo type="num" val="-1"/>
        <cfvo type="num" val="0"/>
        <cfvo type="num" val="2"/>
        <color rgb="FFF8696B"/>
        <color theme="0" tint="-0.249977111117893"/>
        <color rgb="FF63BE7B"/>
      </colorScale>
    </cfRule>
  </conditionalFormatting>
  <conditionalFormatting sqref="Y44">
    <cfRule type="colorScale" priority="1646">
      <colorScale>
        <cfvo type="num" val="-1"/>
        <cfvo type="num" val="0"/>
        <cfvo type="num" val="2"/>
        <color rgb="FFF8696B"/>
        <color theme="0" tint="-0.249977111117893"/>
        <color rgb="FF63BE7B"/>
      </colorScale>
    </cfRule>
  </conditionalFormatting>
  <conditionalFormatting sqref="AB44">
    <cfRule type="colorScale" priority="1645">
      <colorScale>
        <cfvo type="num" val="-1"/>
        <cfvo type="num" val="0"/>
        <cfvo type="num" val="2"/>
        <color rgb="FFF8696B"/>
        <color theme="0" tint="-0.249977111117893"/>
        <color rgb="FF63BE7B"/>
      </colorScale>
    </cfRule>
  </conditionalFormatting>
  <conditionalFormatting sqref="AE44">
    <cfRule type="colorScale" priority="1644">
      <colorScale>
        <cfvo type="num" val="-1"/>
        <cfvo type="num" val="0"/>
        <cfvo type="num" val="2"/>
        <color rgb="FFF8696B"/>
        <color theme="0" tint="-0.249977111117893"/>
        <color rgb="FF63BE7B"/>
      </colorScale>
    </cfRule>
  </conditionalFormatting>
  <conditionalFormatting sqref="AH44">
    <cfRule type="colorScale" priority="1643">
      <colorScale>
        <cfvo type="num" val="-1"/>
        <cfvo type="num" val="0"/>
        <cfvo type="num" val="2"/>
        <color rgb="FFF8696B"/>
        <color theme="0" tint="-0.249977111117893"/>
        <color rgb="FF63BE7B"/>
      </colorScale>
    </cfRule>
  </conditionalFormatting>
  <conditionalFormatting sqref="AK44">
    <cfRule type="colorScale" priority="1642">
      <colorScale>
        <cfvo type="num" val="-1"/>
        <cfvo type="num" val="0"/>
        <cfvo type="num" val="2"/>
        <color rgb="FFF8696B"/>
        <color theme="0" tint="-0.249977111117893"/>
        <color rgb="FF63BE7B"/>
      </colorScale>
    </cfRule>
  </conditionalFormatting>
  <conditionalFormatting sqref="AN44">
    <cfRule type="colorScale" priority="1641">
      <colorScale>
        <cfvo type="num" val="-1"/>
        <cfvo type="num" val="0"/>
        <cfvo type="num" val="2"/>
        <color rgb="FFF8696B"/>
        <color theme="0" tint="-0.249977111117893"/>
        <color rgb="FF63BE7B"/>
      </colorScale>
    </cfRule>
  </conditionalFormatting>
  <conditionalFormatting sqref="BC44">
    <cfRule type="colorScale" priority="1636">
      <colorScale>
        <cfvo type="num" val="-1"/>
        <cfvo type="num" val="0"/>
        <cfvo type="num" val="2"/>
        <color rgb="FFF8696B"/>
        <color theme="0" tint="-0.249977111117893"/>
        <color rgb="FF63BE7B"/>
      </colorScale>
    </cfRule>
  </conditionalFormatting>
  <conditionalFormatting sqref="AZ44">
    <cfRule type="colorScale" priority="1637">
      <colorScale>
        <cfvo type="num" val="-1"/>
        <cfvo type="num" val="0"/>
        <cfvo type="num" val="2"/>
        <color rgb="FFF8696B"/>
        <color theme="0" tint="-0.249977111117893"/>
        <color rgb="FF63BE7B"/>
      </colorScale>
    </cfRule>
  </conditionalFormatting>
  <conditionalFormatting sqref="AQ44">
    <cfRule type="colorScale" priority="1640">
      <colorScale>
        <cfvo type="num" val="-1"/>
        <cfvo type="num" val="0"/>
        <cfvo type="num" val="2"/>
        <color rgb="FFF8696B"/>
        <color theme="0" tint="-0.249977111117893"/>
        <color rgb="FF63BE7B"/>
      </colorScale>
    </cfRule>
  </conditionalFormatting>
  <conditionalFormatting sqref="AT44">
    <cfRule type="colorScale" priority="1639">
      <colorScale>
        <cfvo type="num" val="-1"/>
        <cfvo type="num" val="0"/>
        <cfvo type="num" val="2"/>
        <color rgb="FFF8696B"/>
        <color theme="0" tint="-0.249977111117893"/>
        <color rgb="FF63BE7B"/>
      </colorScale>
    </cfRule>
  </conditionalFormatting>
  <conditionalFormatting sqref="AW44">
    <cfRule type="colorScale" priority="1638">
      <colorScale>
        <cfvo type="num" val="-1"/>
        <cfvo type="num" val="0"/>
        <cfvo type="num" val="2"/>
        <color rgb="FFF8696B"/>
        <color theme="0" tint="-0.249977111117893"/>
        <color rgb="FF63BE7B"/>
      </colorScale>
    </cfRule>
  </conditionalFormatting>
  <conditionalFormatting sqref="AZ79">
    <cfRule type="colorScale" priority="824">
      <colorScale>
        <cfvo type="num" val="-1"/>
        <cfvo type="num" val="0"/>
        <cfvo type="num" val="2"/>
        <color rgb="FFF8696B"/>
        <color theme="0" tint="-0.249977111117893"/>
        <color rgb="FF63BE7B"/>
      </colorScale>
    </cfRule>
  </conditionalFormatting>
  <conditionalFormatting sqref="T45">
    <cfRule type="colorScale" priority="1634">
      <colorScale>
        <cfvo type="num" val="-1"/>
        <cfvo type="num" val="0"/>
        <cfvo type="num" val="2"/>
        <color rgb="FFF8696B"/>
        <color theme="0" tint="-0.249977111117893"/>
        <color rgb="FF63BE7B"/>
      </colorScale>
    </cfRule>
  </conditionalFormatting>
  <conditionalFormatting sqref="U45:V45">
    <cfRule type="colorScale" priority="1633">
      <colorScale>
        <cfvo type="num" val="-1"/>
        <cfvo type="num" val="0"/>
        <cfvo type="num" val="2"/>
        <color rgb="FFF8696B"/>
        <color theme="0" tint="-0.249977111117893"/>
        <color rgb="FF63BE7B"/>
      </colorScale>
    </cfRule>
  </conditionalFormatting>
  <conditionalFormatting sqref="W45">
    <cfRule type="colorScale" priority="1632">
      <colorScale>
        <cfvo type="num" val="-1"/>
        <cfvo type="num" val="0"/>
        <cfvo type="num" val="2"/>
        <color rgb="FFF8696B"/>
        <color theme="0" tint="-0.249977111117893"/>
        <color rgb="FF63BE7B"/>
      </colorScale>
    </cfRule>
  </conditionalFormatting>
  <conditionalFormatting sqref="BC47">
    <cfRule type="colorScale" priority="1578">
      <colorScale>
        <cfvo type="num" val="-1"/>
        <cfvo type="num" val="0"/>
        <cfvo type="num" val="2"/>
        <color rgb="FFF8696B"/>
        <color theme="0" tint="-0.249977111117893"/>
        <color rgb="FF63BE7B"/>
      </colorScale>
    </cfRule>
  </conditionalFormatting>
  <conditionalFormatting sqref="X45">
    <cfRule type="colorScale" priority="1630">
      <colorScale>
        <cfvo type="num" val="-1"/>
        <cfvo type="num" val="0"/>
        <cfvo type="num" val="2"/>
        <color rgb="FFF8696B"/>
        <color theme="0" tint="-0.249977111117893"/>
        <color rgb="FF63BE7B"/>
      </colorScale>
    </cfRule>
  </conditionalFormatting>
  <conditionalFormatting sqref="Y45">
    <cfRule type="colorScale" priority="1629">
      <colorScale>
        <cfvo type="num" val="-1"/>
        <cfvo type="num" val="0"/>
        <cfvo type="num" val="2"/>
        <color rgb="FFF8696B"/>
        <color theme="0" tint="-0.249977111117893"/>
        <color rgb="FF63BE7B"/>
      </colorScale>
    </cfRule>
  </conditionalFormatting>
  <conditionalFormatting sqref="AB45">
    <cfRule type="colorScale" priority="1628">
      <colorScale>
        <cfvo type="num" val="-1"/>
        <cfvo type="num" val="0"/>
        <cfvo type="num" val="2"/>
        <color rgb="FFF8696B"/>
        <color theme="0" tint="-0.249977111117893"/>
        <color rgb="FF63BE7B"/>
      </colorScale>
    </cfRule>
  </conditionalFormatting>
  <conditionalFormatting sqref="AN47">
    <cfRule type="colorScale" priority="1586">
      <colorScale>
        <cfvo type="num" val="-1"/>
        <cfvo type="num" val="0"/>
        <cfvo type="num" val="2"/>
        <color rgb="FFF8696B"/>
        <color theme="0" tint="-0.249977111117893"/>
        <color rgb="FF63BE7B"/>
      </colorScale>
    </cfRule>
  </conditionalFormatting>
  <conditionalFormatting sqref="AH45">
    <cfRule type="colorScale" priority="1626">
      <colorScale>
        <cfvo type="num" val="-1"/>
        <cfvo type="num" val="0"/>
        <cfvo type="num" val="2"/>
        <color rgb="FFF8696B"/>
        <color theme="0" tint="-0.249977111117893"/>
        <color rgb="FF63BE7B"/>
      </colorScale>
    </cfRule>
  </conditionalFormatting>
  <conditionalFormatting sqref="AK45">
    <cfRule type="colorScale" priority="1625">
      <colorScale>
        <cfvo type="num" val="-1"/>
        <cfvo type="num" val="0"/>
        <cfvo type="num" val="2"/>
        <color rgb="FFF8696B"/>
        <color theme="0" tint="-0.249977111117893"/>
        <color rgb="FF63BE7B"/>
      </colorScale>
    </cfRule>
  </conditionalFormatting>
  <conditionalFormatting sqref="AN45">
    <cfRule type="colorScale" priority="1624">
      <colorScale>
        <cfvo type="num" val="-1"/>
        <cfvo type="num" val="0"/>
        <cfvo type="num" val="2"/>
        <color rgb="FFF8696B"/>
        <color theme="0" tint="-0.249977111117893"/>
        <color rgb="FF63BE7B"/>
      </colorScale>
    </cfRule>
  </conditionalFormatting>
  <conditionalFormatting sqref="BC45">
    <cfRule type="colorScale" priority="1619">
      <colorScale>
        <cfvo type="num" val="-1"/>
        <cfvo type="num" val="0"/>
        <cfvo type="num" val="2"/>
        <color rgb="FFF8696B"/>
        <color theme="0" tint="-0.249977111117893"/>
        <color rgb="FF63BE7B"/>
      </colorScale>
    </cfRule>
  </conditionalFormatting>
  <conditionalFormatting sqref="AW47">
    <cfRule type="colorScale" priority="1580">
      <colorScale>
        <cfvo type="num" val="-1"/>
        <cfvo type="num" val="0"/>
        <cfvo type="num" val="2"/>
        <color rgb="FFF8696B"/>
        <color theme="0" tint="-0.249977111117893"/>
        <color rgb="FF63BE7B"/>
      </colorScale>
    </cfRule>
  </conditionalFormatting>
  <conditionalFormatting sqref="AQ45">
    <cfRule type="colorScale" priority="1623">
      <colorScale>
        <cfvo type="num" val="-1"/>
        <cfvo type="num" val="0"/>
        <cfvo type="num" val="2"/>
        <color rgb="FFF8696B"/>
        <color theme="0" tint="-0.249977111117893"/>
        <color rgb="FF63BE7B"/>
      </colorScale>
    </cfRule>
  </conditionalFormatting>
  <conditionalFormatting sqref="AT45">
    <cfRule type="colorScale" priority="1622">
      <colorScale>
        <cfvo type="num" val="-1"/>
        <cfvo type="num" val="0"/>
        <cfvo type="num" val="2"/>
        <color rgb="FFF8696B"/>
        <color theme="0" tint="-0.249977111117893"/>
        <color rgb="FF63BE7B"/>
      </colorScale>
    </cfRule>
  </conditionalFormatting>
  <conditionalFormatting sqref="AW45">
    <cfRule type="colorScale" priority="1621">
      <colorScale>
        <cfvo type="num" val="-1"/>
        <cfvo type="num" val="0"/>
        <cfvo type="num" val="2"/>
        <color rgb="FFF8696B"/>
        <color theme="0" tint="-0.249977111117893"/>
        <color rgb="FF63BE7B"/>
      </colorScale>
    </cfRule>
  </conditionalFormatting>
  <conditionalFormatting sqref="AE45">
    <cfRule type="colorScale" priority="1618">
      <colorScale>
        <cfvo type="num" val="-1"/>
        <cfvo type="num" val="0"/>
        <cfvo type="num" val="2"/>
        <color rgb="FFF8696B"/>
        <color theme="0" tint="-0.249977111117893"/>
        <color rgb="FF63BE7B"/>
      </colorScale>
    </cfRule>
  </conditionalFormatting>
  <conditionalFormatting sqref="AZ45">
    <cfRule type="colorScale" priority="1617">
      <colorScale>
        <cfvo type="num" val="-1"/>
        <cfvo type="num" val="0"/>
        <cfvo type="num" val="2"/>
        <color rgb="FFF8696B"/>
        <color theme="0" tint="-0.249977111117893"/>
        <color rgb="FF63BE7B"/>
      </colorScale>
    </cfRule>
  </conditionalFormatting>
  <conditionalFormatting sqref="AM81">
    <cfRule type="colorScale" priority="805">
      <colorScale>
        <cfvo type="num" val="-1"/>
        <cfvo type="num" val="0"/>
        <cfvo type="num" val="2"/>
        <color rgb="FFF8696B"/>
        <color theme="0" tint="-0.249977111117893"/>
        <color rgb="FF63BE7B"/>
      </colorScale>
    </cfRule>
  </conditionalFormatting>
  <conditionalFormatting sqref="T46">
    <cfRule type="colorScale" priority="1615">
      <colorScale>
        <cfvo type="num" val="-1"/>
        <cfvo type="num" val="0"/>
        <cfvo type="num" val="2"/>
        <color rgb="FFF8696B"/>
        <color theme="0" tint="-0.249977111117893"/>
        <color rgb="FF63BE7B"/>
      </colorScale>
    </cfRule>
  </conditionalFormatting>
  <conditionalFormatting sqref="U46:V46">
    <cfRule type="colorScale" priority="1614">
      <colorScale>
        <cfvo type="num" val="-1"/>
        <cfvo type="num" val="0"/>
        <cfvo type="num" val="2"/>
        <color rgb="FFF8696B"/>
        <color theme="0" tint="-0.249977111117893"/>
        <color rgb="FF63BE7B"/>
      </colorScale>
    </cfRule>
  </conditionalFormatting>
  <conditionalFormatting sqref="X46">
    <cfRule type="colorScale" priority="1612">
      <colorScale>
        <cfvo type="num" val="-1"/>
        <cfvo type="num" val="0"/>
        <cfvo type="num" val="2"/>
        <color rgb="FFF8696B"/>
        <color theme="0" tint="-0.249977111117893"/>
        <color rgb="FF63BE7B"/>
      </colorScale>
    </cfRule>
  </conditionalFormatting>
  <conditionalFormatting sqref="W46">
    <cfRule type="colorScale" priority="1611">
      <colorScale>
        <cfvo type="num" val="-1"/>
        <cfvo type="num" val="0"/>
        <cfvo type="num" val="2"/>
        <color rgb="FFF8696B"/>
        <color theme="0" tint="-0.249977111117893"/>
        <color rgb="FF63BE7B"/>
      </colorScale>
    </cfRule>
  </conditionalFormatting>
  <conditionalFormatting sqref="Y46">
    <cfRule type="colorScale" priority="1610">
      <colorScale>
        <cfvo type="num" val="-1"/>
        <cfvo type="num" val="0"/>
        <cfvo type="num" val="2"/>
        <color rgb="FFF8696B"/>
        <color theme="0" tint="-0.249977111117893"/>
        <color rgb="FF63BE7B"/>
      </colorScale>
    </cfRule>
  </conditionalFormatting>
  <conditionalFormatting sqref="AB46">
    <cfRule type="colorScale" priority="1609">
      <colorScale>
        <cfvo type="num" val="-1"/>
        <cfvo type="num" val="0"/>
        <cfvo type="num" val="2"/>
        <color rgb="FFF8696B"/>
        <color theme="0" tint="-0.249977111117893"/>
        <color rgb="FF63BE7B"/>
      </colorScale>
    </cfRule>
  </conditionalFormatting>
  <conditionalFormatting sqref="AH46">
    <cfRule type="colorScale" priority="1608">
      <colorScale>
        <cfvo type="num" val="-1"/>
        <cfvo type="num" val="0"/>
        <cfvo type="num" val="2"/>
        <color rgb="FFF8696B"/>
        <color theme="0" tint="-0.249977111117893"/>
        <color rgb="FF63BE7B"/>
      </colorScale>
    </cfRule>
  </conditionalFormatting>
  <conditionalFormatting sqref="T50">
    <cfRule type="colorScale" priority="1523">
      <colorScale>
        <cfvo type="num" val="-1"/>
        <cfvo type="num" val="0"/>
        <cfvo type="num" val="2"/>
        <color rgb="FFF8696B"/>
        <color theme="0" tint="-0.249977111117893"/>
        <color rgb="FF63BE7B"/>
      </colorScale>
    </cfRule>
  </conditionalFormatting>
  <conditionalFormatting sqref="AN46">
    <cfRule type="colorScale" priority="1606">
      <colorScale>
        <cfvo type="num" val="-1"/>
        <cfvo type="num" val="0"/>
        <cfvo type="num" val="2"/>
        <color rgb="FFF8696B"/>
        <color theme="0" tint="-0.249977111117893"/>
        <color rgb="FF63BE7B"/>
      </colorScale>
    </cfRule>
  </conditionalFormatting>
  <conditionalFormatting sqref="BC46">
    <cfRule type="colorScale" priority="1602">
      <colorScale>
        <cfvo type="num" val="-1"/>
        <cfvo type="num" val="0"/>
        <cfvo type="num" val="2"/>
        <color rgb="FFF8696B"/>
        <color theme="0" tint="-0.249977111117893"/>
        <color rgb="FF63BE7B"/>
      </colorScale>
    </cfRule>
  </conditionalFormatting>
  <conditionalFormatting sqref="AE47">
    <cfRule type="colorScale" priority="1585">
      <colorScale>
        <cfvo type="num" val="-1"/>
        <cfvo type="num" val="0"/>
        <cfvo type="num" val="2"/>
        <color rgb="FFF8696B"/>
        <color theme="0" tint="-0.249977111117893"/>
        <color rgb="FF63BE7B"/>
      </colorScale>
    </cfRule>
  </conditionalFormatting>
  <conditionalFormatting sqref="AT46">
    <cfRule type="colorScale" priority="1604">
      <colorScale>
        <cfvo type="num" val="-1"/>
        <cfvo type="num" val="0"/>
        <cfvo type="num" val="2"/>
        <color rgb="FFF8696B"/>
        <color theme="0" tint="-0.249977111117893"/>
        <color rgb="FF63BE7B"/>
      </colorScale>
    </cfRule>
  </conditionalFormatting>
  <conditionalFormatting sqref="AW46">
    <cfRule type="colorScale" priority="1603">
      <colorScale>
        <cfvo type="num" val="-1"/>
        <cfvo type="num" val="0"/>
        <cfvo type="num" val="2"/>
        <color rgb="FFF8696B"/>
        <color theme="0" tint="-0.249977111117893"/>
        <color rgb="FF63BE7B"/>
      </colorScale>
    </cfRule>
  </conditionalFormatting>
  <conditionalFormatting sqref="AZ46">
    <cfRule type="colorScale" priority="1600">
      <colorScale>
        <cfvo type="num" val="-1"/>
        <cfvo type="num" val="0"/>
        <cfvo type="num" val="2"/>
        <color rgb="FFF8696B"/>
        <color theme="0" tint="-0.249977111117893"/>
        <color rgb="FF63BE7B"/>
      </colorScale>
    </cfRule>
  </conditionalFormatting>
  <conditionalFormatting sqref="AE46">
    <cfRule type="colorScale" priority="1599">
      <colorScale>
        <cfvo type="num" val="-1"/>
        <cfvo type="num" val="0"/>
        <cfvo type="num" val="2"/>
        <color rgb="FFF8696B"/>
        <color theme="0" tint="-0.249977111117893"/>
        <color rgb="FF63BE7B"/>
      </colorScale>
    </cfRule>
  </conditionalFormatting>
  <conditionalFormatting sqref="AK46">
    <cfRule type="colorScale" priority="1598">
      <colorScale>
        <cfvo type="num" val="-1"/>
        <cfvo type="num" val="0"/>
        <cfvo type="num" val="2"/>
        <color rgb="FFF8696B"/>
        <color theme="0" tint="-0.249977111117893"/>
        <color rgb="FF63BE7B"/>
      </colorScale>
    </cfRule>
  </conditionalFormatting>
  <conditionalFormatting sqref="AQ46">
    <cfRule type="colorScale" priority="1597">
      <colorScale>
        <cfvo type="num" val="-1"/>
        <cfvo type="num" val="0"/>
        <cfvo type="num" val="2"/>
        <color rgb="FFF8696B"/>
        <color theme="0" tint="-0.249977111117893"/>
        <color rgb="FF63BE7B"/>
      </colorScale>
    </cfRule>
  </conditionalFormatting>
  <conditionalFormatting sqref="AK47">
    <cfRule type="colorScale" priority="1583">
      <colorScale>
        <cfvo type="num" val="-1"/>
        <cfvo type="num" val="0"/>
        <cfvo type="num" val="2"/>
        <color rgb="FFF8696B"/>
        <color theme="0" tint="-0.249977111117893"/>
        <color rgb="FF63BE7B"/>
      </colorScale>
    </cfRule>
  </conditionalFormatting>
  <conditionalFormatting sqref="T47">
    <cfRule type="colorScale" priority="1595">
      <colorScale>
        <cfvo type="num" val="-1"/>
        <cfvo type="num" val="0"/>
        <cfvo type="num" val="2"/>
        <color rgb="FFF8696B"/>
        <color theme="0" tint="-0.249977111117893"/>
        <color rgb="FF63BE7B"/>
      </colorScale>
    </cfRule>
  </conditionalFormatting>
  <conditionalFormatting sqref="U47">
    <cfRule type="colorScale" priority="1594">
      <colorScale>
        <cfvo type="num" val="-1"/>
        <cfvo type="num" val="0"/>
        <cfvo type="num" val="2"/>
        <color rgb="FFF8696B"/>
        <color theme="0" tint="-0.249977111117893"/>
        <color rgb="FF63BE7B"/>
      </colorScale>
    </cfRule>
  </conditionalFormatting>
  <conditionalFormatting sqref="X47">
    <cfRule type="colorScale" priority="1593">
      <colorScale>
        <cfvo type="num" val="-1"/>
        <cfvo type="num" val="0"/>
        <cfvo type="num" val="2"/>
        <color rgb="FFF8696B"/>
        <color theme="0" tint="-0.249977111117893"/>
        <color rgb="FF63BE7B"/>
      </colorScale>
    </cfRule>
  </conditionalFormatting>
  <conditionalFormatting sqref="W47">
    <cfRule type="colorScale" priority="1592">
      <colorScale>
        <cfvo type="num" val="-1"/>
        <cfvo type="num" val="0"/>
        <cfvo type="num" val="2"/>
        <color rgb="FFF8696B"/>
        <color theme="0" tint="-0.249977111117893"/>
        <color rgb="FF63BE7B"/>
      </colorScale>
    </cfRule>
  </conditionalFormatting>
  <conditionalFormatting sqref="V47">
    <cfRule type="colorScale" priority="1591">
      <colorScale>
        <cfvo type="num" val="-1"/>
        <cfvo type="num" val="0"/>
        <cfvo type="num" val="2"/>
        <color rgb="FFF8696B"/>
        <color theme="0" tint="-0.249977111117893"/>
        <color rgb="FF63BE7B"/>
      </colorScale>
    </cfRule>
  </conditionalFormatting>
  <conditionalFormatting sqref="AP82">
    <cfRule type="colorScale" priority="779">
      <colorScale>
        <cfvo type="num" val="-1"/>
        <cfvo type="num" val="0"/>
        <cfvo type="num" val="2"/>
        <color rgb="FFF8696B"/>
        <color theme="0" tint="-0.249977111117893"/>
        <color rgb="FF63BE7B"/>
      </colorScale>
    </cfRule>
  </conditionalFormatting>
  <conditionalFormatting sqref="Y47">
    <cfRule type="colorScale" priority="1589">
      <colorScale>
        <cfvo type="num" val="-1"/>
        <cfvo type="num" val="0"/>
        <cfvo type="num" val="2"/>
        <color rgb="FFF8696B"/>
        <color theme="0" tint="-0.249977111117893"/>
        <color rgb="FF63BE7B"/>
      </colorScale>
    </cfRule>
  </conditionalFormatting>
  <conditionalFormatting sqref="AB47">
    <cfRule type="colorScale" priority="1588">
      <colorScale>
        <cfvo type="num" val="-1"/>
        <cfvo type="num" val="0"/>
        <cfvo type="num" val="2"/>
        <color rgb="FFF8696B"/>
        <color theme="0" tint="-0.249977111117893"/>
        <color rgb="FF63BE7B"/>
      </colorScale>
    </cfRule>
  </conditionalFormatting>
  <conditionalFormatting sqref="AH47">
    <cfRule type="colorScale" priority="1587">
      <colorScale>
        <cfvo type="num" val="-1"/>
        <cfvo type="num" val="0"/>
        <cfvo type="num" val="2"/>
        <color rgb="FFF8696B"/>
        <color theme="0" tint="-0.249977111117893"/>
        <color rgb="FF63BE7B"/>
      </colorScale>
    </cfRule>
  </conditionalFormatting>
  <conditionalFormatting sqref="AH85">
    <cfRule type="colorScale" priority="711">
      <colorScale>
        <cfvo type="num" val="-1"/>
        <cfvo type="num" val="0"/>
        <cfvo type="num" val="2"/>
        <color rgb="FFF8696B"/>
        <color theme="0" tint="-0.249977111117893"/>
        <color rgb="FF63BE7B"/>
      </colorScale>
    </cfRule>
  </conditionalFormatting>
  <conditionalFormatting sqref="AA51">
    <cfRule type="colorScale" priority="1515">
      <colorScale>
        <cfvo type="num" val="-1"/>
        <cfvo type="num" val="0"/>
        <cfvo type="num" val="2"/>
        <color rgb="FFF8696B"/>
        <color theme="0" tint="-0.249977111117893"/>
        <color rgb="FF63BE7B"/>
      </colorScale>
    </cfRule>
  </conditionalFormatting>
  <conditionalFormatting sqref="U51">
    <cfRule type="colorScale" priority="1520">
      <colorScale>
        <cfvo type="num" val="-1"/>
        <cfvo type="num" val="0"/>
        <cfvo type="num" val="2"/>
        <color rgb="FFF8696B"/>
        <color theme="0" tint="-0.249977111117893"/>
        <color rgb="FF63BE7B"/>
      </colorScale>
    </cfRule>
  </conditionalFormatting>
  <conditionalFormatting sqref="AQ47">
    <cfRule type="colorScale" priority="1582">
      <colorScale>
        <cfvo type="num" val="-1"/>
        <cfvo type="num" val="0"/>
        <cfvo type="num" val="2"/>
        <color rgb="FFF8696B"/>
        <color theme="0" tint="-0.249977111117893"/>
        <color rgb="FF63BE7B"/>
      </colorScale>
    </cfRule>
  </conditionalFormatting>
  <conditionalFormatting sqref="AT47">
    <cfRule type="colorScale" priority="1581">
      <colorScale>
        <cfvo type="num" val="-1"/>
        <cfvo type="num" val="0"/>
        <cfvo type="num" val="2"/>
        <color rgb="FFF8696B"/>
        <color theme="0" tint="-0.249977111117893"/>
        <color rgb="FF63BE7B"/>
      </colorScale>
    </cfRule>
  </conditionalFormatting>
  <conditionalFormatting sqref="X51">
    <cfRule type="colorScale" priority="1517">
      <colorScale>
        <cfvo type="num" val="-1"/>
        <cfvo type="num" val="0"/>
        <cfvo type="num" val="2"/>
        <color rgb="FFF8696B"/>
        <color theme="0" tint="-0.249977111117893"/>
        <color rgb="FF63BE7B"/>
      </colorScale>
    </cfRule>
  </conditionalFormatting>
  <conditionalFormatting sqref="T48">
    <cfRule type="colorScale" priority="1577">
      <colorScale>
        <cfvo type="num" val="-1"/>
        <cfvo type="num" val="0"/>
        <cfvo type="num" val="2"/>
        <color rgb="FFF8696B"/>
        <color theme="0" tint="-0.249977111117893"/>
        <color rgb="FF63BE7B"/>
      </colorScale>
    </cfRule>
  </conditionalFormatting>
  <conditionalFormatting sqref="U48">
    <cfRule type="colorScale" priority="1576">
      <colorScale>
        <cfvo type="num" val="-1"/>
        <cfvo type="num" val="0"/>
        <cfvo type="num" val="2"/>
        <color rgb="FFF8696B"/>
        <color theme="0" tint="-0.249977111117893"/>
        <color rgb="FF63BE7B"/>
      </colorScale>
    </cfRule>
  </conditionalFormatting>
  <conditionalFormatting sqref="W51">
    <cfRule type="colorScale" priority="1518">
      <colorScale>
        <cfvo type="num" val="-1"/>
        <cfvo type="num" val="0"/>
        <cfvo type="num" val="2"/>
        <color rgb="FFF8696B"/>
        <color theme="0" tint="-0.249977111117893"/>
        <color rgb="FF63BE7B"/>
      </colorScale>
    </cfRule>
  </conditionalFormatting>
  <conditionalFormatting sqref="V48">
    <cfRule type="colorScale" priority="1573">
      <colorScale>
        <cfvo type="num" val="-1"/>
        <cfvo type="num" val="0"/>
        <cfvo type="num" val="2"/>
        <color rgb="FFF8696B"/>
        <color theme="0" tint="-0.249977111117893"/>
        <color rgb="FF63BE7B"/>
      </colorScale>
    </cfRule>
  </conditionalFormatting>
  <conditionalFormatting sqref="AD83">
    <cfRule type="colorScale" priority="761">
      <colorScale>
        <cfvo type="num" val="-1"/>
        <cfvo type="num" val="0"/>
        <cfvo type="num" val="2"/>
        <color rgb="FFF8696B"/>
        <color theme="0" tint="-0.249977111117893"/>
        <color rgb="FF63BE7B"/>
      </colorScale>
    </cfRule>
  </conditionalFormatting>
  <conditionalFormatting sqref="W48">
    <cfRule type="colorScale" priority="1571">
      <colorScale>
        <cfvo type="num" val="-1"/>
        <cfvo type="num" val="0"/>
        <cfvo type="num" val="2"/>
        <color rgb="FFF8696B"/>
        <color theme="0" tint="-0.249977111117893"/>
        <color rgb="FF63BE7B"/>
      </colorScale>
    </cfRule>
  </conditionalFormatting>
  <conditionalFormatting sqref="X48">
    <cfRule type="colorScale" priority="1570">
      <colorScale>
        <cfvo type="num" val="-1"/>
        <cfvo type="num" val="0"/>
        <cfvo type="num" val="2"/>
        <color rgb="FFF8696B"/>
        <color theme="0" tint="-0.249977111117893"/>
        <color rgb="FF63BE7B"/>
      </colorScale>
    </cfRule>
  </conditionalFormatting>
  <conditionalFormatting sqref="Y48">
    <cfRule type="colorScale" priority="1569">
      <colorScale>
        <cfvo type="num" val="-1"/>
        <cfvo type="num" val="0"/>
        <cfvo type="num" val="2"/>
        <color rgb="FFF8696B"/>
        <color theme="0" tint="-0.249977111117893"/>
        <color rgb="FF63BE7B"/>
      </colorScale>
    </cfRule>
  </conditionalFormatting>
  <conditionalFormatting sqref="AB48">
    <cfRule type="colorScale" priority="1568">
      <colorScale>
        <cfvo type="num" val="-1"/>
        <cfvo type="num" val="0"/>
        <cfvo type="num" val="2"/>
        <color rgb="FFF8696B"/>
        <color theme="0" tint="-0.249977111117893"/>
        <color rgb="FF63BE7B"/>
      </colorScale>
    </cfRule>
  </conditionalFormatting>
  <conditionalFormatting sqref="AE48">
    <cfRule type="colorScale" priority="1567">
      <colorScale>
        <cfvo type="num" val="-1"/>
        <cfvo type="num" val="0"/>
        <cfvo type="num" val="2"/>
        <color rgb="FFF8696B"/>
        <color theme="0" tint="-0.249977111117893"/>
        <color rgb="FF63BE7B"/>
      </colorScale>
    </cfRule>
  </conditionalFormatting>
  <conditionalFormatting sqref="AH48">
    <cfRule type="colorScale" priority="1566">
      <colorScale>
        <cfvo type="num" val="-1"/>
        <cfvo type="num" val="0"/>
        <cfvo type="num" val="2"/>
        <color rgb="FFF8696B"/>
        <color theme="0" tint="-0.249977111117893"/>
        <color rgb="FF63BE7B"/>
      </colorScale>
    </cfRule>
  </conditionalFormatting>
  <conditionalFormatting sqref="AK48">
    <cfRule type="colorScale" priority="1565">
      <colorScale>
        <cfvo type="num" val="-1"/>
        <cfvo type="num" val="0"/>
        <cfvo type="num" val="2"/>
        <color rgb="FFF8696B"/>
        <color theme="0" tint="-0.249977111117893"/>
        <color rgb="FF63BE7B"/>
      </colorScale>
    </cfRule>
  </conditionalFormatting>
  <conditionalFormatting sqref="AN48">
    <cfRule type="colorScale" priority="1564">
      <colorScale>
        <cfvo type="num" val="-1"/>
        <cfvo type="num" val="0"/>
        <cfvo type="num" val="2"/>
        <color rgb="FFF8696B"/>
        <color theme="0" tint="-0.249977111117893"/>
        <color rgb="FF63BE7B"/>
      </colorScale>
    </cfRule>
  </conditionalFormatting>
  <conditionalFormatting sqref="AQ48">
    <cfRule type="colorScale" priority="1563">
      <colorScale>
        <cfvo type="num" val="-1"/>
        <cfvo type="num" val="0"/>
        <cfvo type="num" val="2"/>
        <color rgb="FFF8696B"/>
        <color theme="0" tint="-0.249977111117893"/>
        <color rgb="FF63BE7B"/>
      </colorScale>
    </cfRule>
  </conditionalFormatting>
  <conditionalFormatting sqref="AT48">
    <cfRule type="colorScale" priority="1562">
      <colorScale>
        <cfvo type="num" val="-1"/>
        <cfvo type="num" val="0"/>
        <cfvo type="num" val="2"/>
        <color rgb="FFF8696B"/>
        <color theme="0" tint="-0.249977111117893"/>
        <color rgb="FF63BE7B"/>
      </colorScale>
    </cfRule>
  </conditionalFormatting>
  <conditionalFormatting sqref="AW48">
    <cfRule type="colorScale" priority="1561">
      <colorScale>
        <cfvo type="num" val="-1"/>
        <cfvo type="num" val="0"/>
        <cfvo type="num" val="2"/>
        <color rgb="FFF8696B"/>
        <color theme="0" tint="-0.249977111117893"/>
        <color rgb="FF63BE7B"/>
      </colorScale>
    </cfRule>
  </conditionalFormatting>
  <conditionalFormatting sqref="AZ48">
    <cfRule type="colorScale" priority="1560">
      <colorScale>
        <cfvo type="num" val="-1"/>
        <cfvo type="num" val="0"/>
        <cfvo type="num" val="2"/>
        <color rgb="FFF8696B"/>
        <color theme="0" tint="-0.249977111117893"/>
        <color rgb="FF63BE7B"/>
      </colorScale>
    </cfRule>
  </conditionalFormatting>
  <conditionalFormatting sqref="BC48">
    <cfRule type="colorScale" priority="1559">
      <colorScale>
        <cfvo type="num" val="-1"/>
        <cfvo type="num" val="0"/>
        <cfvo type="num" val="2"/>
        <color rgb="FFF8696B"/>
        <color theme="0" tint="-0.249977111117893"/>
        <color rgb="FF63BE7B"/>
      </colorScale>
    </cfRule>
  </conditionalFormatting>
  <conditionalFormatting sqref="T51">
    <cfRule type="colorScale" priority="1521">
      <colorScale>
        <cfvo type="num" val="-1"/>
        <cfvo type="num" val="0"/>
        <cfvo type="num" val="2"/>
        <color rgb="FFF8696B"/>
        <color theme="0" tint="-0.249977111117893"/>
        <color rgb="FF63BE7B"/>
      </colorScale>
    </cfRule>
  </conditionalFormatting>
  <conditionalFormatting sqref="U49">
    <cfRule type="colorScale" priority="1557">
      <colorScale>
        <cfvo type="num" val="-1"/>
        <cfvo type="num" val="0"/>
        <cfvo type="num" val="2"/>
        <color rgb="FFF8696B"/>
        <color theme="0" tint="-0.249977111117893"/>
        <color rgb="FF63BE7B"/>
      </colorScale>
    </cfRule>
  </conditionalFormatting>
  <conditionalFormatting sqref="V49">
    <cfRule type="colorScale" priority="1556">
      <colorScale>
        <cfvo type="num" val="-1"/>
        <cfvo type="num" val="0"/>
        <cfvo type="num" val="2"/>
        <color rgb="FFF8696B"/>
        <color theme="0" tint="-0.249977111117893"/>
        <color rgb="FF63BE7B"/>
      </colorScale>
    </cfRule>
  </conditionalFormatting>
  <conditionalFormatting sqref="U84">
    <cfRule type="colorScale" priority="744">
      <colorScale>
        <cfvo type="num" val="-1"/>
        <cfvo type="num" val="0"/>
        <cfvo type="num" val="2"/>
        <color rgb="FFF8696B"/>
        <color theme="0" tint="-0.249977111117893"/>
        <color rgb="FF63BE7B"/>
      </colorScale>
    </cfRule>
  </conditionalFormatting>
  <conditionalFormatting sqref="W49">
    <cfRule type="colorScale" priority="1554">
      <colorScale>
        <cfvo type="num" val="-1"/>
        <cfvo type="num" val="0"/>
        <cfvo type="num" val="2"/>
        <color rgb="FFF8696B"/>
        <color theme="0" tint="-0.249977111117893"/>
        <color rgb="FF63BE7B"/>
      </colorScale>
    </cfRule>
  </conditionalFormatting>
  <conditionalFormatting sqref="X49">
    <cfRule type="colorScale" priority="1553">
      <colorScale>
        <cfvo type="num" val="-1"/>
        <cfvo type="num" val="0"/>
        <cfvo type="num" val="2"/>
        <color rgb="FFF8696B"/>
        <color theme="0" tint="-0.249977111117893"/>
        <color rgb="FF63BE7B"/>
      </colorScale>
    </cfRule>
  </conditionalFormatting>
  <conditionalFormatting sqref="Y49">
    <cfRule type="colorScale" priority="1552">
      <colorScale>
        <cfvo type="num" val="-1"/>
        <cfvo type="num" val="0"/>
        <cfvo type="num" val="2"/>
        <color rgb="FFF8696B"/>
        <color theme="0" tint="-0.249977111117893"/>
        <color rgb="FF63BE7B"/>
      </colorScale>
    </cfRule>
  </conditionalFormatting>
  <conditionalFormatting sqref="T49">
    <cfRule type="colorScale" priority="1551">
      <colorScale>
        <cfvo type="num" val="-1"/>
        <cfvo type="num" val="0"/>
        <cfvo type="num" val="2"/>
        <color rgb="FFF8696B"/>
        <color theme="0" tint="-0.249977111117893"/>
        <color rgb="FF63BE7B"/>
      </colorScale>
    </cfRule>
  </conditionalFormatting>
  <conditionalFormatting sqref="AB49">
    <cfRule type="colorScale" priority="1550">
      <colorScale>
        <cfvo type="num" val="-1"/>
        <cfvo type="num" val="0"/>
        <cfvo type="num" val="2"/>
        <color rgb="FFF8696B"/>
        <color theme="0" tint="-0.249977111117893"/>
        <color rgb="FF63BE7B"/>
      </colorScale>
    </cfRule>
  </conditionalFormatting>
  <conditionalFormatting sqref="AE49">
    <cfRule type="colorScale" priority="1549">
      <colorScale>
        <cfvo type="num" val="-1"/>
        <cfvo type="num" val="0"/>
        <cfvo type="num" val="2"/>
        <color rgb="FFF8696B"/>
        <color theme="0" tint="-0.249977111117893"/>
        <color rgb="FF63BE7B"/>
      </colorScale>
    </cfRule>
  </conditionalFormatting>
  <conditionalFormatting sqref="AH49">
    <cfRule type="colorScale" priority="1548">
      <colorScale>
        <cfvo type="num" val="-1"/>
        <cfvo type="num" val="0"/>
        <cfvo type="num" val="2"/>
        <color rgb="FFF8696B"/>
        <color theme="0" tint="-0.249977111117893"/>
        <color rgb="FF63BE7B"/>
      </colorScale>
    </cfRule>
  </conditionalFormatting>
  <conditionalFormatting sqref="AK49">
    <cfRule type="colorScale" priority="1547">
      <colorScale>
        <cfvo type="num" val="-1"/>
        <cfvo type="num" val="0"/>
        <cfvo type="num" val="2"/>
        <color rgb="FFF8696B"/>
        <color theme="0" tint="-0.249977111117893"/>
        <color rgb="FF63BE7B"/>
      </colorScale>
    </cfRule>
  </conditionalFormatting>
  <conditionalFormatting sqref="AN49">
    <cfRule type="colorScale" priority="1546">
      <colorScale>
        <cfvo type="num" val="-1"/>
        <cfvo type="num" val="0"/>
        <cfvo type="num" val="2"/>
        <color rgb="FFF8696B"/>
        <color theme="0" tint="-0.249977111117893"/>
        <color rgb="FF63BE7B"/>
      </colorScale>
    </cfRule>
  </conditionalFormatting>
  <conditionalFormatting sqref="AQ49">
    <cfRule type="colorScale" priority="1545">
      <colorScale>
        <cfvo type="num" val="-1"/>
        <cfvo type="num" val="0"/>
        <cfvo type="num" val="2"/>
        <color rgb="FFF8696B"/>
        <color theme="0" tint="-0.249977111117893"/>
        <color rgb="FF63BE7B"/>
      </colorScale>
    </cfRule>
  </conditionalFormatting>
  <conditionalFormatting sqref="AT49">
    <cfRule type="colorScale" priority="1544">
      <colorScale>
        <cfvo type="num" val="-1"/>
        <cfvo type="num" val="0"/>
        <cfvo type="num" val="2"/>
        <color rgb="FFF8696B"/>
        <color theme="0" tint="-0.249977111117893"/>
        <color rgb="FF63BE7B"/>
      </colorScale>
    </cfRule>
  </conditionalFormatting>
  <conditionalFormatting sqref="AW49">
    <cfRule type="colorScale" priority="1543">
      <colorScale>
        <cfvo type="num" val="-1"/>
        <cfvo type="num" val="0"/>
        <cfvo type="num" val="2"/>
        <color rgb="FFF8696B"/>
        <color theme="0" tint="-0.249977111117893"/>
        <color rgb="FF63BE7B"/>
      </colorScale>
    </cfRule>
  </conditionalFormatting>
  <conditionalFormatting sqref="AZ49">
    <cfRule type="colorScale" priority="1542">
      <colorScale>
        <cfvo type="num" val="-1"/>
        <cfvo type="num" val="0"/>
        <cfvo type="num" val="2"/>
        <color rgb="FFF8696B"/>
        <color theme="0" tint="-0.249977111117893"/>
        <color rgb="FF63BE7B"/>
      </colorScale>
    </cfRule>
  </conditionalFormatting>
  <conditionalFormatting sqref="BC49">
    <cfRule type="colorScale" priority="1541">
      <colorScale>
        <cfvo type="num" val="-1"/>
        <cfvo type="num" val="0"/>
        <cfvo type="num" val="2"/>
        <color rgb="FFF8696B"/>
        <color theme="0" tint="-0.249977111117893"/>
        <color rgb="FF63BE7B"/>
      </colorScale>
    </cfRule>
  </conditionalFormatting>
  <conditionalFormatting sqref="U50">
    <cfRule type="colorScale" priority="1540">
      <colorScale>
        <cfvo type="num" val="-1"/>
        <cfvo type="num" val="0"/>
        <cfvo type="num" val="2"/>
        <color rgb="FFF8696B"/>
        <color theme="0" tint="-0.249977111117893"/>
        <color rgb="FF63BE7B"/>
      </colorScale>
    </cfRule>
  </conditionalFormatting>
  <conditionalFormatting sqref="V50">
    <cfRule type="colorScale" priority="1539">
      <colorScale>
        <cfvo type="num" val="-1"/>
        <cfvo type="num" val="0"/>
        <cfvo type="num" val="2"/>
        <color rgb="FFF8696B"/>
        <color theme="0" tint="-0.249977111117893"/>
        <color rgb="FF63BE7B"/>
      </colorScale>
    </cfRule>
  </conditionalFormatting>
  <conditionalFormatting sqref="AT84">
    <cfRule type="colorScale" priority="727">
      <colorScale>
        <cfvo type="num" val="-1"/>
        <cfvo type="num" val="0"/>
        <cfvo type="num" val="2"/>
        <color rgb="FFF8696B"/>
        <color theme="0" tint="-0.249977111117893"/>
        <color rgb="FF63BE7B"/>
      </colorScale>
    </cfRule>
  </conditionalFormatting>
  <conditionalFormatting sqref="W50">
    <cfRule type="colorScale" priority="1537">
      <colorScale>
        <cfvo type="num" val="-1"/>
        <cfvo type="num" val="0"/>
        <cfvo type="num" val="2"/>
        <color rgb="FFF8696B"/>
        <color theme="0" tint="-0.249977111117893"/>
        <color rgb="FF63BE7B"/>
      </colorScale>
    </cfRule>
  </conditionalFormatting>
  <conditionalFormatting sqref="X50">
    <cfRule type="colorScale" priority="1536">
      <colorScale>
        <cfvo type="num" val="-1"/>
        <cfvo type="num" val="0"/>
        <cfvo type="num" val="2"/>
        <color rgb="FFF8696B"/>
        <color theme="0" tint="-0.249977111117893"/>
        <color rgb="FF63BE7B"/>
      </colorScale>
    </cfRule>
  </conditionalFormatting>
  <conditionalFormatting sqref="Y50">
    <cfRule type="colorScale" priority="1535">
      <colorScale>
        <cfvo type="num" val="-1"/>
        <cfvo type="num" val="0"/>
        <cfvo type="num" val="2"/>
        <color rgb="FFF8696B"/>
        <color theme="0" tint="-0.249977111117893"/>
        <color rgb="FF63BE7B"/>
      </colorScale>
    </cfRule>
  </conditionalFormatting>
  <conditionalFormatting sqref="AZ50">
    <cfRule type="colorScale" priority="1525">
      <colorScale>
        <cfvo type="num" val="-1"/>
        <cfvo type="num" val="0"/>
        <cfvo type="num" val="2"/>
        <color rgb="FFF8696B"/>
        <color theme="0" tint="-0.249977111117893"/>
        <color rgb="FF63BE7B"/>
      </colorScale>
    </cfRule>
  </conditionalFormatting>
  <conditionalFormatting sqref="AB50">
    <cfRule type="colorScale" priority="1533">
      <colorScale>
        <cfvo type="num" val="-1"/>
        <cfvo type="num" val="0"/>
        <cfvo type="num" val="2"/>
        <color rgb="FFF8696B"/>
        <color theme="0" tint="-0.249977111117893"/>
        <color rgb="FF63BE7B"/>
      </colorScale>
    </cfRule>
  </conditionalFormatting>
  <conditionalFormatting sqref="AE50">
    <cfRule type="colorScale" priority="1532">
      <colorScale>
        <cfvo type="num" val="-1"/>
        <cfvo type="num" val="0"/>
        <cfvo type="num" val="2"/>
        <color rgb="FFF8696B"/>
        <color theme="0" tint="-0.249977111117893"/>
        <color rgb="FF63BE7B"/>
      </colorScale>
    </cfRule>
  </conditionalFormatting>
  <conditionalFormatting sqref="AH50">
    <cfRule type="colorScale" priority="1531">
      <colorScale>
        <cfvo type="num" val="-1"/>
        <cfvo type="num" val="0"/>
        <cfvo type="num" val="2"/>
        <color rgb="FFF8696B"/>
        <color theme="0" tint="-0.249977111117893"/>
        <color rgb="FF63BE7B"/>
      </colorScale>
    </cfRule>
  </conditionalFormatting>
  <conditionalFormatting sqref="AK50">
    <cfRule type="colorScale" priority="1530">
      <colorScale>
        <cfvo type="num" val="-1"/>
        <cfvo type="num" val="0"/>
        <cfvo type="num" val="2"/>
        <color rgb="FFF8696B"/>
        <color theme="0" tint="-0.249977111117893"/>
        <color rgb="FF63BE7B"/>
      </colorScale>
    </cfRule>
  </conditionalFormatting>
  <conditionalFormatting sqref="AN50">
    <cfRule type="colorScale" priority="1529">
      <colorScale>
        <cfvo type="num" val="-1"/>
        <cfvo type="num" val="0"/>
        <cfvo type="num" val="2"/>
        <color rgb="FFF8696B"/>
        <color theme="0" tint="-0.249977111117893"/>
        <color rgb="FF63BE7B"/>
      </colorScale>
    </cfRule>
  </conditionalFormatting>
  <conditionalFormatting sqref="AQ50">
    <cfRule type="colorScale" priority="1528">
      <colorScale>
        <cfvo type="num" val="-1"/>
        <cfvo type="num" val="0"/>
        <cfvo type="num" val="2"/>
        <color rgb="FFF8696B"/>
        <color theme="0" tint="-0.249977111117893"/>
        <color rgb="FF63BE7B"/>
      </colorScale>
    </cfRule>
  </conditionalFormatting>
  <conditionalFormatting sqref="AT50">
    <cfRule type="colorScale" priority="1527">
      <colorScale>
        <cfvo type="num" val="-1"/>
        <cfvo type="num" val="0"/>
        <cfvo type="num" val="2"/>
        <color rgb="FFF8696B"/>
        <color theme="0" tint="-0.249977111117893"/>
        <color rgb="FF63BE7B"/>
      </colorScale>
    </cfRule>
  </conditionalFormatting>
  <conditionalFormatting sqref="AW50">
    <cfRule type="colorScale" priority="1526">
      <colorScale>
        <cfvo type="num" val="-1"/>
        <cfvo type="num" val="0"/>
        <cfvo type="num" val="2"/>
        <color rgb="FFF8696B"/>
        <color theme="0" tint="-0.249977111117893"/>
        <color rgb="FF63BE7B"/>
      </colorScale>
    </cfRule>
  </conditionalFormatting>
  <conditionalFormatting sqref="BC50">
    <cfRule type="colorScale" priority="1524">
      <colorScale>
        <cfvo type="num" val="-1"/>
        <cfvo type="num" val="0"/>
        <cfvo type="num" val="2"/>
        <color rgb="FFF8696B"/>
        <color theme="0" tint="-0.249977111117893"/>
        <color rgb="FF63BE7B"/>
      </colorScale>
    </cfRule>
  </conditionalFormatting>
  <conditionalFormatting sqref="V51">
    <cfRule type="colorScale" priority="1519">
      <colorScale>
        <cfvo type="num" val="-1"/>
        <cfvo type="num" val="0"/>
        <cfvo type="num" val="2"/>
        <color rgb="FFF8696B"/>
        <color theme="0" tint="-0.249977111117893"/>
        <color rgb="FF63BE7B"/>
      </colorScale>
    </cfRule>
  </conditionalFormatting>
  <conditionalFormatting sqref="AB51">
    <cfRule type="colorScale" priority="1510">
      <colorScale>
        <cfvo type="num" val="-1"/>
        <cfvo type="num" val="0"/>
        <cfvo type="num" val="2"/>
        <color rgb="FFF8696B"/>
        <color theme="0" tint="-0.249977111117893"/>
        <color rgb="FF63BE7B"/>
      </colorScale>
    </cfRule>
  </conditionalFormatting>
  <conditionalFormatting sqref="AD51">
    <cfRule type="colorScale" priority="1509">
      <colorScale>
        <cfvo type="num" val="-1"/>
        <cfvo type="num" val="0"/>
        <cfvo type="num" val="2"/>
        <color rgb="FFF8696B"/>
        <color theme="0" tint="-0.249977111117893"/>
        <color rgb="FF63BE7B"/>
      </colorScale>
    </cfRule>
  </conditionalFormatting>
  <conditionalFormatting sqref="AE51">
    <cfRule type="colorScale" priority="1508">
      <colorScale>
        <cfvo type="num" val="-1"/>
        <cfvo type="num" val="0"/>
        <cfvo type="num" val="2"/>
        <color rgb="FFF8696B"/>
        <color theme="0" tint="-0.249977111117893"/>
        <color rgb="FF63BE7B"/>
      </colorScale>
    </cfRule>
  </conditionalFormatting>
  <conditionalFormatting sqref="AG51">
    <cfRule type="colorScale" priority="1507">
      <colorScale>
        <cfvo type="num" val="-1"/>
        <cfvo type="num" val="0"/>
        <cfvo type="num" val="2"/>
        <color rgb="FFF8696B"/>
        <color theme="0" tint="-0.249977111117893"/>
        <color rgb="FF63BE7B"/>
      </colorScale>
    </cfRule>
  </conditionalFormatting>
  <conditionalFormatting sqref="AH51">
    <cfRule type="colorScale" priority="1506">
      <colorScale>
        <cfvo type="num" val="-1"/>
        <cfvo type="num" val="0"/>
        <cfvo type="num" val="2"/>
        <color rgb="FFF8696B"/>
        <color theme="0" tint="-0.249977111117893"/>
        <color rgb="FF63BE7B"/>
      </colorScale>
    </cfRule>
  </conditionalFormatting>
  <conditionalFormatting sqref="AK51">
    <cfRule type="colorScale" priority="1505">
      <colorScale>
        <cfvo type="num" val="-1"/>
        <cfvo type="num" val="0"/>
        <cfvo type="num" val="2"/>
        <color rgb="FFF8696B"/>
        <color theme="0" tint="-0.249977111117893"/>
        <color rgb="FF63BE7B"/>
      </colorScale>
    </cfRule>
  </conditionalFormatting>
  <conditionalFormatting sqref="AN51">
    <cfRule type="colorScale" priority="1503">
      <colorScale>
        <cfvo type="num" val="-1"/>
        <cfvo type="num" val="0"/>
        <cfvo type="num" val="2"/>
        <color rgb="FFF8696B"/>
        <color theme="0" tint="-0.249977111117893"/>
        <color rgb="FF63BE7B"/>
      </colorScale>
    </cfRule>
  </conditionalFormatting>
  <conditionalFormatting sqref="AQ51">
    <cfRule type="colorScale" priority="1502">
      <colorScale>
        <cfvo type="num" val="-1"/>
        <cfvo type="num" val="0"/>
        <cfvo type="num" val="2"/>
        <color rgb="FFF8696B"/>
        <color theme="0" tint="-0.249977111117893"/>
        <color rgb="FF63BE7B"/>
      </colorScale>
    </cfRule>
  </conditionalFormatting>
  <conditionalFormatting sqref="AT51">
    <cfRule type="colorScale" priority="1501">
      <colorScale>
        <cfvo type="num" val="-1"/>
        <cfvo type="num" val="0"/>
        <cfvo type="num" val="2"/>
        <color rgb="FFF8696B"/>
        <color theme="0" tint="-0.249977111117893"/>
        <color rgb="FF63BE7B"/>
      </colorScale>
    </cfRule>
  </conditionalFormatting>
  <conditionalFormatting sqref="AW51">
    <cfRule type="colorScale" priority="1500">
      <colorScale>
        <cfvo type="num" val="-1"/>
        <cfvo type="num" val="0"/>
        <cfvo type="num" val="2"/>
        <color rgb="FFF8696B"/>
        <color theme="0" tint="-0.249977111117893"/>
        <color rgb="FF63BE7B"/>
      </colorScale>
    </cfRule>
  </conditionalFormatting>
  <conditionalFormatting sqref="AZ51">
    <cfRule type="colorScale" priority="1499">
      <colorScale>
        <cfvo type="num" val="-1"/>
        <cfvo type="num" val="0"/>
        <cfvo type="num" val="2"/>
        <color rgb="FFF8696B"/>
        <color theme="0" tint="-0.249977111117893"/>
        <color rgb="FF63BE7B"/>
      </colorScale>
    </cfRule>
  </conditionalFormatting>
  <conditionalFormatting sqref="BC51">
    <cfRule type="colorScale" priority="1498">
      <colorScale>
        <cfvo type="num" val="-1"/>
        <cfvo type="num" val="0"/>
        <cfvo type="num" val="2"/>
        <color rgb="FFF8696B"/>
        <color theme="0" tint="-0.249977111117893"/>
        <color rgb="FF63BE7B"/>
      </colorScale>
    </cfRule>
  </conditionalFormatting>
  <conditionalFormatting sqref="AE86">
    <cfRule type="colorScale" priority="686">
      <colorScale>
        <cfvo type="num" val="-1"/>
        <cfvo type="num" val="0"/>
        <cfvo type="num" val="2"/>
        <color rgb="FFF8696B"/>
        <color theme="0" tint="-0.249977111117893"/>
        <color rgb="FF63BE7B"/>
      </colorScale>
    </cfRule>
  </conditionalFormatting>
  <conditionalFormatting sqref="T52">
    <cfRule type="colorScale" priority="1496">
      <colorScale>
        <cfvo type="num" val="-1"/>
        <cfvo type="num" val="0"/>
        <cfvo type="num" val="2"/>
        <color rgb="FFF8696B"/>
        <color theme="0" tint="-0.249977111117893"/>
        <color rgb="FF63BE7B"/>
      </colorScale>
    </cfRule>
  </conditionalFormatting>
  <conditionalFormatting sqref="AA52">
    <cfRule type="colorScale" priority="1490">
      <colorScale>
        <cfvo type="num" val="-1"/>
        <cfvo type="num" val="0"/>
        <cfvo type="num" val="2"/>
        <color rgb="FFF8696B"/>
        <color theme="0" tint="-0.249977111117893"/>
        <color rgb="FF63BE7B"/>
      </colorScale>
    </cfRule>
  </conditionalFormatting>
  <conditionalFormatting sqref="AB52">
    <cfRule type="colorScale" priority="1489">
      <colorScale>
        <cfvo type="num" val="-1"/>
        <cfvo type="num" val="0"/>
        <cfvo type="num" val="2"/>
        <color rgb="FFF8696B"/>
        <color theme="0" tint="-0.249977111117893"/>
        <color rgb="FF63BE7B"/>
      </colorScale>
    </cfRule>
  </conditionalFormatting>
  <conditionalFormatting sqref="AD52">
    <cfRule type="colorScale" priority="1488">
      <colorScale>
        <cfvo type="num" val="-1"/>
        <cfvo type="num" val="0"/>
        <cfvo type="num" val="2"/>
        <color rgb="FFF8696B"/>
        <color theme="0" tint="-0.249977111117893"/>
        <color rgb="FF63BE7B"/>
      </colorScale>
    </cfRule>
  </conditionalFormatting>
  <conditionalFormatting sqref="AE52">
    <cfRule type="colorScale" priority="1487">
      <colorScale>
        <cfvo type="num" val="-1"/>
        <cfvo type="num" val="0"/>
        <cfvo type="num" val="2"/>
        <color rgb="FFF8696B"/>
        <color theme="0" tint="-0.249977111117893"/>
        <color rgb="FF63BE7B"/>
      </colorScale>
    </cfRule>
  </conditionalFormatting>
  <conditionalFormatting sqref="AG52">
    <cfRule type="colorScale" priority="1486">
      <colorScale>
        <cfvo type="num" val="-1"/>
        <cfvo type="num" val="0"/>
        <cfvo type="num" val="2"/>
        <color rgb="FFF8696B"/>
        <color theme="0" tint="-0.249977111117893"/>
        <color rgb="FF63BE7B"/>
      </colorScale>
    </cfRule>
  </conditionalFormatting>
  <conditionalFormatting sqref="AH52">
    <cfRule type="colorScale" priority="1485">
      <colorScale>
        <cfvo type="num" val="-1"/>
        <cfvo type="num" val="0"/>
        <cfvo type="num" val="2"/>
        <color rgb="FFF8696B"/>
        <color theme="0" tint="-0.249977111117893"/>
        <color rgb="FF63BE7B"/>
      </colorScale>
    </cfRule>
  </conditionalFormatting>
  <conditionalFormatting sqref="AJ52">
    <cfRule type="colorScale" priority="1484">
      <colorScale>
        <cfvo type="num" val="-1"/>
        <cfvo type="num" val="0"/>
        <cfvo type="num" val="2"/>
        <color rgb="FFF8696B"/>
        <color theme="0" tint="-0.249977111117893"/>
        <color rgb="FF63BE7B"/>
      </colorScale>
    </cfRule>
  </conditionalFormatting>
  <conditionalFormatting sqref="AK52">
    <cfRule type="colorScale" priority="1483">
      <colorScale>
        <cfvo type="num" val="-1"/>
        <cfvo type="num" val="0"/>
        <cfvo type="num" val="2"/>
        <color rgb="FFF8696B"/>
        <color theme="0" tint="-0.249977111117893"/>
        <color rgb="FF63BE7B"/>
      </colorScale>
    </cfRule>
  </conditionalFormatting>
  <conditionalFormatting sqref="AM52">
    <cfRule type="colorScale" priority="1482">
      <colorScale>
        <cfvo type="num" val="-1"/>
        <cfvo type="num" val="0"/>
        <cfvo type="num" val="2"/>
        <color rgb="FFF8696B"/>
        <color theme="0" tint="-0.249977111117893"/>
        <color rgb="FF63BE7B"/>
      </colorScale>
    </cfRule>
  </conditionalFormatting>
  <conditionalFormatting sqref="AN52">
    <cfRule type="colorScale" priority="1481">
      <colorScale>
        <cfvo type="num" val="-1"/>
        <cfvo type="num" val="0"/>
        <cfvo type="num" val="2"/>
        <color rgb="FFF8696B"/>
        <color theme="0" tint="-0.249977111117893"/>
        <color rgb="FF63BE7B"/>
      </colorScale>
    </cfRule>
  </conditionalFormatting>
  <conditionalFormatting sqref="AP52">
    <cfRule type="colorScale" priority="1480">
      <colorScale>
        <cfvo type="num" val="-1"/>
        <cfvo type="num" val="0"/>
        <cfvo type="num" val="2"/>
        <color rgb="FFF8696B"/>
        <color theme="0" tint="-0.249977111117893"/>
        <color rgb="FF63BE7B"/>
      </colorScale>
    </cfRule>
  </conditionalFormatting>
  <conditionalFormatting sqref="AQ52">
    <cfRule type="colorScale" priority="1479">
      <colorScale>
        <cfvo type="num" val="-1"/>
        <cfvo type="num" val="0"/>
        <cfvo type="num" val="2"/>
        <color rgb="FFF8696B"/>
        <color theme="0" tint="-0.249977111117893"/>
        <color rgb="FF63BE7B"/>
      </colorScale>
    </cfRule>
  </conditionalFormatting>
  <conditionalFormatting sqref="AT52">
    <cfRule type="colorScale" priority="1478">
      <colorScale>
        <cfvo type="num" val="-1"/>
        <cfvo type="num" val="0"/>
        <cfvo type="num" val="2"/>
        <color rgb="FFF8696B"/>
        <color theme="0" tint="-0.249977111117893"/>
        <color rgb="FF63BE7B"/>
      </colorScale>
    </cfRule>
  </conditionalFormatting>
  <conditionalFormatting sqref="AW52">
    <cfRule type="colorScale" priority="1477">
      <colorScale>
        <cfvo type="num" val="-1"/>
        <cfvo type="num" val="0"/>
        <cfvo type="num" val="2"/>
        <color rgb="FFF8696B"/>
        <color theme="0" tint="-0.249977111117893"/>
        <color rgb="FF63BE7B"/>
      </colorScale>
    </cfRule>
  </conditionalFormatting>
  <conditionalFormatting sqref="BB83">
    <cfRule type="colorScale" priority="747">
      <colorScale>
        <cfvo type="num" val="-1"/>
        <cfvo type="num" val="0"/>
        <cfvo type="num" val="2"/>
        <color rgb="FFF8696B"/>
        <color theme="0" tint="-0.249977111117893"/>
        <color rgb="FF63BE7B"/>
      </colorScale>
    </cfRule>
  </conditionalFormatting>
  <conditionalFormatting sqref="BC52">
    <cfRule type="colorScale" priority="1475">
      <colorScale>
        <cfvo type="num" val="-1"/>
        <cfvo type="num" val="0"/>
        <cfvo type="num" val="2"/>
        <color rgb="FFF8696B"/>
        <color theme="0" tint="-0.249977111117893"/>
        <color rgb="FF63BE7B"/>
      </colorScale>
    </cfRule>
  </conditionalFormatting>
  <conditionalFormatting sqref="AE87">
    <cfRule type="colorScale" priority="665">
      <colorScale>
        <cfvo type="num" val="-1"/>
        <cfvo type="num" val="0"/>
        <cfvo type="num" val="2"/>
        <color rgb="FFF8696B"/>
        <color theme="0" tint="-0.249977111117893"/>
        <color rgb="FF63BE7B"/>
      </colorScale>
    </cfRule>
  </conditionalFormatting>
  <conditionalFormatting sqref="S53">
    <cfRule type="colorScale" priority="1472">
      <colorScale>
        <cfvo type="num" val="-1"/>
        <cfvo type="num" val="0"/>
        <cfvo type="num" val="2"/>
        <color rgb="FFF8696B"/>
        <color theme="0" tint="-0.249977111117893"/>
        <color rgb="FF63BE7B"/>
      </colorScale>
    </cfRule>
  </conditionalFormatting>
  <conditionalFormatting sqref="AA53">
    <cfRule type="colorScale" priority="1465">
      <colorScale>
        <cfvo type="num" val="-1"/>
        <cfvo type="num" val="0"/>
        <cfvo type="num" val="2"/>
        <color rgb="FFF8696B"/>
        <color theme="0" tint="-0.249977111117893"/>
        <color rgb="FF63BE7B"/>
      </colorScale>
    </cfRule>
  </conditionalFormatting>
  <conditionalFormatting sqref="AB53">
    <cfRule type="colorScale" priority="1464">
      <colorScale>
        <cfvo type="num" val="-1"/>
        <cfvo type="num" val="0"/>
        <cfvo type="num" val="2"/>
        <color rgb="FFF8696B"/>
        <color theme="0" tint="-0.249977111117893"/>
        <color rgb="FF63BE7B"/>
      </colorScale>
    </cfRule>
  </conditionalFormatting>
  <conditionalFormatting sqref="AD53">
    <cfRule type="colorScale" priority="1463">
      <colorScale>
        <cfvo type="num" val="-1"/>
        <cfvo type="num" val="0"/>
        <cfvo type="num" val="2"/>
        <color rgb="FFF8696B"/>
        <color theme="0" tint="-0.249977111117893"/>
        <color rgb="FF63BE7B"/>
      </colorScale>
    </cfRule>
  </conditionalFormatting>
  <conditionalFormatting sqref="AE53">
    <cfRule type="colorScale" priority="1462">
      <colorScale>
        <cfvo type="num" val="-1"/>
        <cfvo type="num" val="0"/>
        <cfvo type="num" val="2"/>
        <color rgb="FFF8696B"/>
        <color theme="0" tint="-0.249977111117893"/>
        <color rgb="FF63BE7B"/>
      </colorScale>
    </cfRule>
  </conditionalFormatting>
  <conditionalFormatting sqref="AG53">
    <cfRule type="colorScale" priority="1461">
      <colorScale>
        <cfvo type="num" val="-1"/>
        <cfvo type="num" val="0"/>
        <cfvo type="num" val="2"/>
        <color rgb="FFF8696B"/>
        <color theme="0" tint="-0.249977111117893"/>
        <color rgb="FF63BE7B"/>
      </colorScale>
    </cfRule>
  </conditionalFormatting>
  <conditionalFormatting sqref="U87">
    <cfRule type="colorScale" priority="673">
      <colorScale>
        <cfvo type="num" val="-1"/>
        <cfvo type="num" val="0"/>
        <cfvo type="num" val="2"/>
        <color rgb="FFF8696B"/>
        <color theme="0" tint="-0.249977111117893"/>
        <color rgb="FF63BE7B"/>
      </colorScale>
    </cfRule>
  </conditionalFormatting>
  <conditionalFormatting sqref="V87">
    <cfRule type="colorScale" priority="672">
      <colorScale>
        <cfvo type="num" val="-1"/>
        <cfvo type="num" val="0"/>
        <cfvo type="num" val="2"/>
        <color rgb="FFF8696B"/>
        <color theme="0" tint="-0.249977111117893"/>
        <color rgb="FF63BE7B"/>
      </colorScale>
    </cfRule>
  </conditionalFormatting>
  <conditionalFormatting sqref="AK53">
    <cfRule type="colorScale" priority="1458">
      <colorScale>
        <cfvo type="num" val="-1"/>
        <cfvo type="num" val="0"/>
        <cfvo type="num" val="2"/>
        <color rgb="FFF8696B"/>
        <color theme="0" tint="-0.249977111117893"/>
        <color rgb="FF63BE7B"/>
      </colorScale>
    </cfRule>
  </conditionalFormatting>
  <conditionalFormatting sqref="AM53">
    <cfRule type="colorScale" priority="1457">
      <colorScale>
        <cfvo type="num" val="-1"/>
        <cfvo type="num" val="0"/>
        <cfvo type="num" val="2"/>
        <color rgb="FFF8696B"/>
        <color theme="0" tint="-0.249977111117893"/>
        <color rgb="FF63BE7B"/>
      </colorScale>
    </cfRule>
  </conditionalFormatting>
  <conditionalFormatting sqref="AP53">
    <cfRule type="colorScale" priority="1455">
      <colorScale>
        <cfvo type="num" val="-1"/>
        <cfvo type="num" val="0"/>
        <cfvo type="num" val="2"/>
        <color rgb="FFF8696B"/>
        <color theme="0" tint="-0.249977111117893"/>
        <color rgb="FF63BE7B"/>
      </colorScale>
    </cfRule>
  </conditionalFormatting>
  <conditionalFormatting sqref="AQ53">
    <cfRule type="colorScale" priority="1454">
      <colorScale>
        <cfvo type="num" val="-1"/>
        <cfvo type="num" val="0"/>
        <cfvo type="num" val="2"/>
        <color rgb="FFF8696B"/>
        <color theme="0" tint="-0.249977111117893"/>
        <color rgb="FF63BE7B"/>
      </colorScale>
    </cfRule>
  </conditionalFormatting>
  <conditionalFormatting sqref="AS53">
    <cfRule type="colorScale" priority="1453">
      <colorScale>
        <cfvo type="num" val="-1"/>
        <cfvo type="num" val="0"/>
        <cfvo type="num" val="2"/>
        <color rgb="FFF8696B"/>
        <color theme="0" tint="-0.249977111117893"/>
        <color rgb="FF63BE7B"/>
      </colorScale>
    </cfRule>
  </conditionalFormatting>
  <conditionalFormatting sqref="X86">
    <cfRule type="colorScale" priority="691">
      <colorScale>
        <cfvo type="num" val="-1"/>
        <cfvo type="num" val="0"/>
        <cfvo type="num" val="2"/>
        <color rgb="FFF8696B"/>
        <color theme="0" tint="-0.249977111117893"/>
        <color rgb="FF63BE7B"/>
      </colorScale>
    </cfRule>
  </conditionalFormatting>
  <conditionalFormatting sqref="Y86">
    <cfRule type="colorScale" priority="690">
      <colorScale>
        <cfvo type="num" val="-1"/>
        <cfvo type="num" val="0"/>
        <cfvo type="num" val="2"/>
        <color rgb="FFF8696B"/>
        <color theme="0" tint="-0.249977111117893"/>
        <color rgb="FF63BE7B"/>
      </colorScale>
    </cfRule>
  </conditionalFormatting>
  <conditionalFormatting sqref="AH53">
    <cfRule type="colorScale" priority="1450">
      <colorScale>
        <cfvo type="num" val="-1"/>
        <cfvo type="num" val="0"/>
        <cfvo type="num" val="2"/>
        <color rgb="FFF8696B"/>
        <color theme="0" tint="-0.249977111117893"/>
        <color rgb="FF63BE7B"/>
      </colorScale>
    </cfRule>
  </conditionalFormatting>
  <conditionalFormatting sqref="AJ53">
    <cfRule type="colorScale" priority="1449">
      <colorScale>
        <cfvo type="num" val="-1"/>
        <cfvo type="num" val="0"/>
        <cfvo type="num" val="2"/>
        <color rgb="FFF8696B"/>
        <color theme="0" tint="-0.249977111117893"/>
        <color rgb="FF63BE7B"/>
      </colorScale>
    </cfRule>
  </conditionalFormatting>
  <conditionalFormatting sqref="AW53">
    <cfRule type="colorScale" priority="1448">
      <colorScale>
        <cfvo type="num" val="-1"/>
        <cfvo type="num" val="0"/>
        <cfvo type="num" val="2"/>
        <color rgb="FFF8696B"/>
        <color theme="0" tint="-0.249977111117893"/>
        <color rgb="FF63BE7B"/>
      </colorScale>
    </cfRule>
  </conditionalFormatting>
  <conditionalFormatting sqref="AY53">
    <cfRule type="colorScale" priority="1447">
      <colorScale>
        <cfvo type="num" val="-1"/>
        <cfvo type="num" val="0"/>
        <cfvo type="num" val="2"/>
        <color rgb="FFF8696B"/>
        <color theme="0" tint="-0.249977111117893"/>
        <color rgb="FF63BE7B"/>
      </colorScale>
    </cfRule>
  </conditionalFormatting>
  <conditionalFormatting sqref="AZ53">
    <cfRule type="colorScale" priority="1446">
      <colorScale>
        <cfvo type="num" val="-1"/>
        <cfvo type="num" val="0"/>
        <cfvo type="num" val="2"/>
        <color rgb="FFF8696B"/>
        <color theme="0" tint="-0.249977111117893"/>
        <color rgb="FF63BE7B"/>
      </colorScale>
    </cfRule>
  </conditionalFormatting>
  <conditionalFormatting sqref="BC53">
    <cfRule type="colorScale" priority="1445">
      <colorScale>
        <cfvo type="num" val="-1"/>
        <cfvo type="num" val="0"/>
        <cfvo type="num" val="2"/>
        <color rgb="FFF8696B"/>
        <color theme="0" tint="-0.249977111117893"/>
        <color rgb="FF63BE7B"/>
      </colorScale>
    </cfRule>
  </conditionalFormatting>
  <conditionalFormatting sqref="S54">
    <cfRule type="colorScale" priority="1444">
      <colorScale>
        <cfvo type="num" val="-1"/>
        <cfvo type="num" val="0"/>
        <cfvo type="num" val="2"/>
        <color rgb="FFF8696B"/>
        <color theme="0" tint="-0.249977111117893"/>
        <color rgb="FF63BE7B"/>
      </colorScale>
    </cfRule>
  </conditionalFormatting>
  <conditionalFormatting sqref="U54">
    <cfRule type="colorScale" priority="1442">
      <colorScale>
        <cfvo type="num" val="-1"/>
        <cfvo type="num" val="0"/>
        <cfvo type="num" val="2"/>
        <color rgb="FFF8696B"/>
        <color theme="0" tint="-0.249977111117893"/>
        <color rgb="FF63BE7B"/>
      </colorScale>
    </cfRule>
  </conditionalFormatting>
  <conditionalFormatting sqref="X54">
    <cfRule type="colorScale" priority="1439">
      <colorScale>
        <cfvo type="num" val="-1"/>
        <cfvo type="num" val="0"/>
        <cfvo type="num" val="2"/>
        <color rgb="FFF8696B"/>
        <color theme="0" tint="-0.249977111117893"/>
        <color rgb="FF63BE7B"/>
      </colorScale>
    </cfRule>
  </conditionalFormatting>
  <conditionalFormatting sqref="W54">
    <cfRule type="colorScale" priority="1440">
      <colorScale>
        <cfvo type="num" val="-1"/>
        <cfvo type="num" val="0"/>
        <cfvo type="num" val="2"/>
        <color rgb="FFF8696B"/>
        <color theme="0" tint="-0.249977111117893"/>
        <color rgb="FF63BE7B"/>
      </colorScale>
    </cfRule>
  </conditionalFormatting>
  <conditionalFormatting sqref="V54">
    <cfRule type="colorScale" priority="1441">
      <colorScale>
        <cfvo type="num" val="-1"/>
        <cfvo type="num" val="0"/>
        <cfvo type="num" val="2"/>
        <color rgb="FFF8696B"/>
        <color theme="0" tint="-0.249977111117893"/>
        <color rgb="FF63BE7B"/>
      </colorScale>
    </cfRule>
  </conditionalFormatting>
  <conditionalFormatting sqref="Y54">
    <cfRule type="colorScale" priority="1438">
      <colorScale>
        <cfvo type="num" val="-1"/>
        <cfvo type="num" val="0"/>
        <cfvo type="num" val="2"/>
        <color rgb="FFF8696B"/>
        <color theme="0" tint="-0.249977111117893"/>
        <color rgb="FF63BE7B"/>
      </colorScale>
    </cfRule>
  </conditionalFormatting>
  <conditionalFormatting sqref="AA54">
    <cfRule type="colorScale" priority="1437">
      <colorScale>
        <cfvo type="num" val="-1"/>
        <cfvo type="num" val="0"/>
        <cfvo type="num" val="2"/>
        <color rgb="FFF8696B"/>
        <color theme="0" tint="-0.249977111117893"/>
        <color rgb="FF63BE7B"/>
      </colorScale>
    </cfRule>
  </conditionalFormatting>
  <conditionalFormatting sqref="AB54">
    <cfRule type="colorScale" priority="1436">
      <colorScale>
        <cfvo type="num" val="-1"/>
        <cfvo type="num" val="0"/>
        <cfvo type="num" val="2"/>
        <color rgb="FFF8696B"/>
        <color theme="0" tint="-0.249977111117893"/>
        <color rgb="FF63BE7B"/>
      </colorScale>
    </cfRule>
  </conditionalFormatting>
  <conditionalFormatting sqref="AD54">
    <cfRule type="colorScale" priority="1435">
      <colorScale>
        <cfvo type="num" val="-1"/>
        <cfvo type="num" val="0"/>
        <cfvo type="num" val="2"/>
        <color rgb="FFF8696B"/>
        <color theme="0" tint="-0.249977111117893"/>
        <color rgb="FF63BE7B"/>
      </colorScale>
    </cfRule>
  </conditionalFormatting>
  <conditionalFormatting sqref="AE54">
    <cfRule type="colorScale" priority="1434">
      <colorScale>
        <cfvo type="num" val="-1"/>
        <cfvo type="num" val="0"/>
        <cfvo type="num" val="2"/>
        <color rgb="FFF8696B"/>
        <color theme="0" tint="-0.249977111117893"/>
        <color rgb="FF63BE7B"/>
      </colorScale>
    </cfRule>
  </conditionalFormatting>
  <conditionalFormatting sqref="AG54">
    <cfRule type="colorScale" priority="1433">
      <colorScale>
        <cfvo type="num" val="-1"/>
        <cfvo type="num" val="0"/>
        <cfvo type="num" val="2"/>
        <color rgb="FFF8696B"/>
        <color theme="0" tint="-0.249977111117893"/>
        <color rgb="FF63BE7B"/>
      </colorScale>
    </cfRule>
  </conditionalFormatting>
  <conditionalFormatting sqref="AH54">
    <cfRule type="colorScale" priority="1432">
      <colorScale>
        <cfvo type="num" val="-1"/>
        <cfvo type="num" val="0"/>
        <cfvo type="num" val="2"/>
        <color rgb="FFF8696B"/>
        <color theme="0" tint="-0.249977111117893"/>
        <color rgb="FF63BE7B"/>
      </colorScale>
    </cfRule>
  </conditionalFormatting>
  <conditionalFormatting sqref="AJ54">
    <cfRule type="colorScale" priority="1431">
      <colorScale>
        <cfvo type="num" val="-1"/>
        <cfvo type="num" val="0"/>
        <cfvo type="num" val="2"/>
        <color rgb="FFF8696B"/>
        <color theme="0" tint="-0.249977111117893"/>
        <color rgb="FF63BE7B"/>
      </colorScale>
    </cfRule>
  </conditionalFormatting>
  <conditionalFormatting sqref="AK54">
    <cfRule type="colorScale" priority="1430">
      <colorScale>
        <cfvo type="num" val="-1"/>
        <cfvo type="num" val="0"/>
        <cfvo type="num" val="2"/>
        <color rgb="FFF8696B"/>
        <color theme="0" tint="-0.249977111117893"/>
        <color rgb="FF63BE7B"/>
      </colorScale>
    </cfRule>
  </conditionalFormatting>
  <conditionalFormatting sqref="AM54">
    <cfRule type="colorScale" priority="1429">
      <colorScale>
        <cfvo type="num" val="-1"/>
        <cfvo type="num" val="0"/>
        <cfvo type="num" val="2"/>
        <color rgb="FFF8696B"/>
        <color theme="0" tint="-0.249977111117893"/>
        <color rgb="FF63BE7B"/>
      </colorScale>
    </cfRule>
  </conditionalFormatting>
  <conditionalFormatting sqref="AN54">
    <cfRule type="colorScale" priority="1428">
      <colorScale>
        <cfvo type="num" val="-1"/>
        <cfvo type="num" val="0"/>
        <cfvo type="num" val="2"/>
        <color rgb="FFF8696B"/>
        <color theme="0" tint="-0.249977111117893"/>
        <color rgb="FF63BE7B"/>
      </colorScale>
    </cfRule>
  </conditionalFormatting>
  <conditionalFormatting sqref="AP54">
    <cfRule type="colorScale" priority="1427">
      <colorScale>
        <cfvo type="num" val="-1"/>
        <cfvo type="num" val="0"/>
        <cfvo type="num" val="2"/>
        <color rgb="FFF8696B"/>
        <color theme="0" tint="-0.249977111117893"/>
        <color rgb="FF63BE7B"/>
      </colorScale>
    </cfRule>
  </conditionalFormatting>
  <conditionalFormatting sqref="AS54">
    <cfRule type="colorScale" priority="1425">
      <colorScale>
        <cfvo type="num" val="-1"/>
        <cfvo type="num" val="0"/>
        <cfvo type="num" val="2"/>
        <color rgb="FFF8696B"/>
        <color theme="0" tint="-0.249977111117893"/>
        <color rgb="FF63BE7B"/>
      </colorScale>
    </cfRule>
  </conditionalFormatting>
  <conditionalFormatting sqref="AT53">
    <cfRule type="colorScale" priority="1424">
      <colorScale>
        <cfvo type="num" val="-1"/>
        <cfvo type="num" val="0"/>
        <cfvo type="num" val="2"/>
        <color rgb="FFF8696B"/>
        <color theme="0" tint="-0.249977111117893"/>
        <color rgb="FF63BE7B"/>
      </colorScale>
    </cfRule>
  </conditionalFormatting>
  <conditionalFormatting sqref="AV53">
    <cfRule type="colorScale" priority="1423">
      <colorScale>
        <cfvo type="num" val="-1"/>
        <cfvo type="num" val="0"/>
        <cfvo type="num" val="2"/>
        <color rgb="FFF8696B"/>
        <color theme="0" tint="-0.249977111117893"/>
        <color rgb="FF63BE7B"/>
      </colorScale>
    </cfRule>
  </conditionalFormatting>
  <conditionalFormatting sqref="AT54">
    <cfRule type="colorScale" priority="1422">
      <colorScale>
        <cfvo type="num" val="-1"/>
        <cfvo type="num" val="0"/>
        <cfvo type="num" val="2"/>
        <color rgb="FFF8696B"/>
        <color theme="0" tint="-0.249977111117893"/>
        <color rgb="FF63BE7B"/>
      </colorScale>
    </cfRule>
  </conditionalFormatting>
  <conditionalFormatting sqref="AV54">
    <cfRule type="colorScale" priority="1421">
      <colorScale>
        <cfvo type="num" val="-1"/>
        <cfvo type="num" val="0"/>
        <cfvo type="num" val="2"/>
        <color rgb="FFF8696B"/>
        <color theme="0" tint="-0.249977111117893"/>
        <color rgb="FF63BE7B"/>
      </colorScale>
    </cfRule>
  </conditionalFormatting>
  <conditionalFormatting sqref="AW54">
    <cfRule type="colorScale" priority="1420">
      <colorScale>
        <cfvo type="num" val="-1"/>
        <cfvo type="num" val="0"/>
        <cfvo type="num" val="2"/>
        <color rgb="FFF8696B"/>
        <color theme="0" tint="-0.249977111117893"/>
        <color rgb="FF63BE7B"/>
      </colorScale>
    </cfRule>
  </conditionalFormatting>
  <conditionalFormatting sqref="AY54">
    <cfRule type="colorScale" priority="1419">
      <colorScale>
        <cfvo type="num" val="-1"/>
        <cfvo type="num" val="0"/>
        <cfvo type="num" val="2"/>
        <color rgb="FFF8696B"/>
        <color theme="0" tint="-0.249977111117893"/>
        <color rgb="FF63BE7B"/>
      </colorScale>
    </cfRule>
  </conditionalFormatting>
  <conditionalFormatting sqref="AZ54:AZ55">
    <cfRule type="colorScale" priority="1418">
      <colorScale>
        <cfvo type="num" val="-1"/>
        <cfvo type="num" val="0"/>
        <cfvo type="num" val="2"/>
        <color rgb="FFF8696B"/>
        <color theme="0" tint="-0.249977111117893"/>
        <color rgb="FF63BE7B"/>
      </colorScale>
    </cfRule>
  </conditionalFormatting>
  <conditionalFormatting sqref="BC54">
    <cfRule type="colorScale" priority="1417">
      <colorScale>
        <cfvo type="num" val="-1"/>
        <cfvo type="num" val="0"/>
        <cfvo type="num" val="2"/>
        <color rgb="FFF8696B"/>
        <color theme="0" tint="-0.249977111117893"/>
        <color rgb="FF63BE7B"/>
      </colorScale>
    </cfRule>
  </conditionalFormatting>
  <conditionalFormatting sqref="S55">
    <cfRule type="colorScale" priority="1416">
      <colorScale>
        <cfvo type="num" val="-1"/>
        <cfvo type="num" val="0"/>
        <cfvo type="num" val="2"/>
        <color rgb="FFF8696B"/>
        <color theme="0" tint="-0.249977111117893"/>
        <color rgb="FF63BE7B"/>
      </colorScale>
    </cfRule>
  </conditionalFormatting>
  <conditionalFormatting sqref="T55">
    <cfRule type="colorScale" priority="1415">
      <colorScale>
        <cfvo type="num" val="-1"/>
        <cfvo type="num" val="0"/>
        <cfvo type="num" val="2"/>
        <color rgb="FFF8696B"/>
        <color theme="0" tint="-0.249977111117893"/>
        <color rgb="FF63BE7B"/>
      </colorScale>
    </cfRule>
  </conditionalFormatting>
  <conditionalFormatting sqref="U55">
    <cfRule type="colorScale" priority="1414">
      <colorScale>
        <cfvo type="num" val="-1"/>
        <cfvo type="num" val="0"/>
        <cfvo type="num" val="2"/>
        <color rgb="FFF8696B"/>
        <color theme="0" tint="-0.249977111117893"/>
        <color rgb="FF63BE7B"/>
      </colorScale>
    </cfRule>
  </conditionalFormatting>
  <conditionalFormatting sqref="V55">
    <cfRule type="colorScale" priority="1413">
      <colorScale>
        <cfvo type="num" val="-1"/>
        <cfvo type="num" val="0"/>
        <cfvo type="num" val="2"/>
        <color rgb="FFF8696B"/>
        <color theme="0" tint="-0.249977111117893"/>
        <color rgb="FF63BE7B"/>
      </colorScale>
    </cfRule>
  </conditionalFormatting>
  <conditionalFormatting sqref="W55">
    <cfRule type="colorScale" priority="1412">
      <colorScale>
        <cfvo type="num" val="-1"/>
        <cfvo type="num" val="0"/>
        <cfvo type="num" val="2"/>
        <color rgb="FFF8696B"/>
        <color theme="0" tint="-0.249977111117893"/>
        <color rgb="FF63BE7B"/>
      </colorScale>
    </cfRule>
  </conditionalFormatting>
  <conditionalFormatting sqref="X55">
    <cfRule type="colorScale" priority="1411">
      <colorScale>
        <cfvo type="num" val="-1"/>
        <cfvo type="num" val="0"/>
        <cfvo type="num" val="2"/>
        <color rgb="FFF8696B"/>
        <color theme="0" tint="-0.249977111117893"/>
        <color rgb="FF63BE7B"/>
      </colorScale>
    </cfRule>
  </conditionalFormatting>
  <conditionalFormatting sqref="Y55">
    <cfRule type="colorScale" priority="1410">
      <colorScale>
        <cfvo type="num" val="-1"/>
        <cfvo type="num" val="0"/>
        <cfvo type="num" val="2"/>
        <color rgb="FFF8696B"/>
        <color theme="0" tint="-0.249977111117893"/>
        <color rgb="FF63BE7B"/>
      </colorScale>
    </cfRule>
  </conditionalFormatting>
  <conditionalFormatting sqref="AA55">
    <cfRule type="colorScale" priority="1409">
      <colorScale>
        <cfvo type="num" val="-1"/>
        <cfvo type="num" val="0"/>
        <cfvo type="num" val="2"/>
        <color rgb="FFF8696B"/>
        <color theme="0" tint="-0.249977111117893"/>
        <color rgb="FF63BE7B"/>
      </colorScale>
    </cfRule>
  </conditionalFormatting>
  <conditionalFormatting sqref="AB55">
    <cfRule type="colorScale" priority="1408">
      <colorScale>
        <cfvo type="num" val="-1"/>
        <cfvo type="num" val="0"/>
        <cfvo type="num" val="2"/>
        <color rgb="FFF8696B"/>
        <color theme="0" tint="-0.249977111117893"/>
        <color rgb="FF63BE7B"/>
      </colorScale>
    </cfRule>
  </conditionalFormatting>
  <conditionalFormatting sqref="AD55">
    <cfRule type="colorScale" priority="1407">
      <colorScale>
        <cfvo type="num" val="-1"/>
        <cfvo type="num" val="0"/>
        <cfvo type="num" val="2"/>
        <color rgb="FFF8696B"/>
        <color theme="0" tint="-0.249977111117893"/>
        <color rgb="FF63BE7B"/>
      </colorScale>
    </cfRule>
  </conditionalFormatting>
  <conditionalFormatting sqref="AE55">
    <cfRule type="colorScale" priority="1406">
      <colorScale>
        <cfvo type="num" val="-1"/>
        <cfvo type="num" val="0"/>
        <cfvo type="num" val="2"/>
        <color rgb="FFF8696B"/>
        <color theme="0" tint="-0.249977111117893"/>
        <color rgb="FF63BE7B"/>
      </colorScale>
    </cfRule>
  </conditionalFormatting>
  <conditionalFormatting sqref="AH55">
    <cfRule type="colorScale" priority="1404">
      <colorScale>
        <cfvo type="num" val="-1"/>
        <cfvo type="num" val="0"/>
        <cfvo type="num" val="2"/>
        <color rgb="FFF8696B"/>
        <color theme="0" tint="-0.249977111117893"/>
        <color rgb="FF63BE7B"/>
      </colorScale>
    </cfRule>
  </conditionalFormatting>
  <conditionalFormatting sqref="AJ55">
    <cfRule type="colorScale" priority="1403">
      <colorScale>
        <cfvo type="num" val="-1"/>
        <cfvo type="num" val="0"/>
        <cfvo type="num" val="2"/>
        <color rgb="FFF8696B"/>
        <color theme="0" tint="-0.249977111117893"/>
        <color rgb="FF63BE7B"/>
      </colorScale>
    </cfRule>
  </conditionalFormatting>
  <conditionalFormatting sqref="AK55">
    <cfRule type="colorScale" priority="1402">
      <colorScale>
        <cfvo type="num" val="-1"/>
        <cfvo type="num" val="0"/>
        <cfvo type="num" val="2"/>
        <color rgb="FFF8696B"/>
        <color theme="0" tint="-0.249977111117893"/>
        <color rgb="FF63BE7B"/>
      </colorScale>
    </cfRule>
  </conditionalFormatting>
  <conditionalFormatting sqref="AM55">
    <cfRule type="colorScale" priority="1401">
      <colorScale>
        <cfvo type="num" val="-1"/>
        <cfvo type="num" val="0"/>
        <cfvo type="num" val="2"/>
        <color rgb="FFF8696B"/>
        <color theme="0" tint="-0.249977111117893"/>
        <color rgb="FF63BE7B"/>
      </colorScale>
    </cfRule>
  </conditionalFormatting>
  <conditionalFormatting sqref="AN55">
    <cfRule type="colorScale" priority="1400">
      <colorScale>
        <cfvo type="num" val="-1"/>
        <cfvo type="num" val="0"/>
        <cfvo type="num" val="2"/>
        <color rgb="FFF8696B"/>
        <color theme="0" tint="-0.249977111117893"/>
        <color rgb="FF63BE7B"/>
      </colorScale>
    </cfRule>
  </conditionalFormatting>
  <conditionalFormatting sqref="AP55">
    <cfRule type="colorScale" priority="1399">
      <colorScale>
        <cfvo type="num" val="-1"/>
        <cfvo type="num" val="0"/>
        <cfvo type="num" val="2"/>
        <color rgb="FFF8696B"/>
        <color theme="0" tint="-0.249977111117893"/>
        <color rgb="FF63BE7B"/>
      </colorScale>
    </cfRule>
  </conditionalFormatting>
  <conditionalFormatting sqref="AQ55">
    <cfRule type="colorScale" priority="1398">
      <colorScale>
        <cfvo type="num" val="-1"/>
        <cfvo type="num" val="0"/>
        <cfvo type="num" val="2"/>
        <color rgb="FFF8696B"/>
        <color theme="0" tint="-0.249977111117893"/>
        <color rgb="FF63BE7B"/>
      </colorScale>
    </cfRule>
  </conditionalFormatting>
  <conditionalFormatting sqref="AS55">
    <cfRule type="colorScale" priority="1397">
      <colorScale>
        <cfvo type="num" val="-1"/>
        <cfvo type="num" val="0"/>
        <cfvo type="num" val="2"/>
        <color rgb="FFF8696B"/>
        <color theme="0" tint="-0.249977111117893"/>
        <color rgb="FF63BE7B"/>
      </colorScale>
    </cfRule>
  </conditionalFormatting>
  <conditionalFormatting sqref="AT55">
    <cfRule type="colorScale" priority="1396">
      <colorScale>
        <cfvo type="num" val="-1"/>
        <cfvo type="num" val="0"/>
        <cfvo type="num" val="2"/>
        <color rgb="FFF8696B"/>
        <color theme="0" tint="-0.249977111117893"/>
        <color rgb="FF63BE7B"/>
      </colorScale>
    </cfRule>
  </conditionalFormatting>
  <conditionalFormatting sqref="AV55">
    <cfRule type="colorScale" priority="1395">
      <colorScale>
        <cfvo type="num" val="-1"/>
        <cfvo type="num" val="0"/>
        <cfvo type="num" val="2"/>
        <color rgb="FFF8696B"/>
        <color theme="0" tint="-0.249977111117893"/>
        <color rgb="FF63BE7B"/>
      </colorScale>
    </cfRule>
  </conditionalFormatting>
  <conditionalFormatting sqref="AW55">
    <cfRule type="colorScale" priority="1394">
      <colorScale>
        <cfvo type="num" val="-1"/>
        <cfvo type="num" val="0"/>
        <cfvo type="num" val="2"/>
        <color rgb="FFF8696B"/>
        <color theme="0" tint="-0.249977111117893"/>
        <color rgb="FF63BE7B"/>
      </colorScale>
    </cfRule>
  </conditionalFormatting>
  <conditionalFormatting sqref="AY55">
    <cfRule type="colorScale" priority="1393">
      <colorScale>
        <cfvo type="num" val="-1"/>
        <cfvo type="num" val="0"/>
        <cfvo type="num" val="2"/>
        <color rgb="FFF8696B"/>
        <color theme="0" tint="-0.249977111117893"/>
        <color rgb="FF63BE7B"/>
      </colorScale>
    </cfRule>
  </conditionalFormatting>
  <conditionalFormatting sqref="AG87">
    <cfRule type="colorScale" priority="664">
      <colorScale>
        <cfvo type="num" val="-1"/>
        <cfvo type="num" val="0"/>
        <cfvo type="num" val="2"/>
        <color rgb="FFF8696B"/>
        <color theme="0" tint="-0.249977111117893"/>
        <color rgb="FF63BE7B"/>
      </colorScale>
    </cfRule>
  </conditionalFormatting>
  <conditionalFormatting sqref="AZ52">
    <cfRule type="colorScale" priority="1392">
      <colorScale>
        <cfvo type="num" val="-1"/>
        <cfvo type="num" val="0"/>
        <cfvo type="num" val="2"/>
        <color rgb="FFF8696B"/>
        <color theme="0" tint="-0.249977111117893"/>
        <color rgb="FF63BE7B"/>
      </colorScale>
    </cfRule>
  </conditionalFormatting>
  <conditionalFormatting sqref="BB52">
    <cfRule type="colorScale" priority="1391">
      <colorScale>
        <cfvo type="num" val="-1"/>
        <cfvo type="num" val="0"/>
        <cfvo type="num" val="2"/>
        <color rgb="FFF8696B"/>
        <color theme="0" tint="-0.249977111117893"/>
        <color rgb="FF63BE7B"/>
      </colorScale>
    </cfRule>
  </conditionalFormatting>
  <conditionalFormatting sqref="BC55">
    <cfRule type="colorScale" priority="1390">
      <colorScale>
        <cfvo type="num" val="-1"/>
        <cfvo type="num" val="0"/>
        <cfvo type="num" val="2"/>
        <color rgb="FFF8696B"/>
        <color theme="0" tint="-0.249977111117893"/>
        <color rgb="FF63BE7B"/>
      </colorScale>
    </cfRule>
  </conditionalFormatting>
  <conditionalFormatting sqref="S56">
    <cfRule type="colorScale" priority="1389">
      <colorScale>
        <cfvo type="num" val="-1"/>
        <cfvo type="num" val="0"/>
        <cfvo type="num" val="2"/>
        <color rgb="FFF8696B"/>
        <color theme="0" tint="-0.249977111117893"/>
        <color rgb="FF63BE7B"/>
      </colorScale>
    </cfRule>
  </conditionalFormatting>
  <conditionalFormatting sqref="T56">
    <cfRule type="colorScale" priority="1388">
      <colorScale>
        <cfvo type="num" val="-1"/>
        <cfvo type="num" val="0"/>
        <cfvo type="num" val="2"/>
        <color rgb="FFF8696B"/>
        <color theme="0" tint="-0.249977111117893"/>
        <color rgb="FF63BE7B"/>
      </colorScale>
    </cfRule>
  </conditionalFormatting>
  <conditionalFormatting sqref="U56">
    <cfRule type="colorScale" priority="1387">
      <colorScale>
        <cfvo type="num" val="-1"/>
        <cfvo type="num" val="0"/>
        <cfvo type="num" val="2"/>
        <color rgb="FFF8696B"/>
        <color theme="0" tint="-0.249977111117893"/>
        <color rgb="FF63BE7B"/>
      </colorScale>
    </cfRule>
  </conditionalFormatting>
  <conditionalFormatting sqref="X56">
    <cfRule type="colorScale" priority="1384">
      <colorScale>
        <cfvo type="num" val="-1"/>
        <cfvo type="num" val="0"/>
        <cfvo type="num" val="2"/>
        <color rgb="FFF8696B"/>
        <color theme="0" tint="-0.249977111117893"/>
        <color rgb="FF63BE7B"/>
      </colorScale>
    </cfRule>
  </conditionalFormatting>
  <conditionalFormatting sqref="W56">
    <cfRule type="colorScale" priority="1385">
      <colorScale>
        <cfvo type="num" val="-1"/>
        <cfvo type="num" val="0"/>
        <cfvo type="num" val="2"/>
        <color rgb="FFF8696B"/>
        <color theme="0" tint="-0.249977111117893"/>
        <color rgb="FF63BE7B"/>
      </colorScale>
    </cfRule>
  </conditionalFormatting>
  <conditionalFormatting sqref="V56">
    <cfRule type="colorScale" priority="1386">
      <colorScale>
        <cfvo type="num" val="-1"/>
        <cfvo type="num" val="0"/>
        <cfvo type="num" val="2"/>
        <color rgb="FFF8696B"/>
        <color theme="0" tint="-0.249977111117893"/>
        <color rgb="FF63BE7B"/>
      </colorScale>
    </cfRule>
  </conditionalFormatting>
  <conditionalFormatting sqref="Y56">
    <cfRule type="colorScale" priority="1383">
      <colorScale>
        <cfvo type="num" val="-1"/>
        <cfvo type="num" val="0"/>
        <cfvo type="num" val="2"/>
        <color rgb="FFF8696B"/>
        <color theme="0" tint="-0.249977111117893"/>
        <color rgb="FF63BE7B"/>
      </colorScale>
    </cfRule>
  </conditionalFormatting>
  <conditionalFormatting sqref="AA56">
    <cfRule type="colorScale" priority="1382">
      <colorScale>
        <cfvo type="num" val="-1"/>
        <cfvo type="num" val="0"/>
        <cfvo type="num" val="2"/>
        <color rgb="FFF8696B"/>
        <color theme="0" tint="-0.249977111117893"/>
        <color rgb="FF63BE7B"/>
      </colorScale>
    </cfRule>
  </conditionalFormatting>
  <conditionalFormatting sqref="AB56">
    <cfRule type="colorScale" priority="1381">
      <colorScale>
        <cfvo type="num" val="-1"/>
        <cfvo type="num" val="0"/>
        <cfvo type="num" val="2"/>
        <color rgb="FFF8696B"/>
        <color theme="0" tint="-0.249977111117893"/>
        <color rgb="FF63BE7B"/>
      </colorScale>
    </cfRule>
  </conditionalFormatting>
  <conditionalFormatting sqref="AD56">
    <cfRule type="colorScale" priority="1379">
      <colorScale>
        <cfvo type="num" val="-1"/>
        <cfvo type="num" val="0"/>
        <cfvo type="num" val="2"/>
        <color rgb="FFF8696B"/>
        <color theme="0" tint="-0.249977111117893"/>
        <color rgb="FF63BE7B"/>
      </colorScale>
    </cfRule>
  </conditionalFormatting>
  <conditionalFormatting sqref="AE56">
    <cfRule type="colorScale" priority="1378">
      <colorScale>
        <cfvo type="num" val="-1"/>
        <cfvo type="num" val="0"/>
        <cfvo type="num" val="2"/>
        <color rgb="FFF8696B"/>
        <color theme="0" tint="-0.249977111117893"/>
        <color rgb="FF63BE7B"/>
      </colorScale>
    </cfRule>
  </conditionalFormatting>
  <conditionalFormatting sqref="AG56">
    <cfRule type="colorScale" priority="1377">
      <colorScale>
        <cfvo type="num" val="-1"/>
        <cfvo type="num" val="0"/>
        <cfvo type="num" val="2"/>
        <color rgb="FFF8696B"/>
        <color theme="0" tint="-0.249977111117893"/>
        <color rgb="FF63BE7B"/>
      </colorScale>
    </cfRule>
  </conditionalFormatting>
  <conditionalFormatting sqref="AH56">
    <cfRule type="colorScale" priority="1376">
      <colorScale>
        <cfvo type="num" val="-1"/>
        <cfvo type="num" val="0"/>
        <cfvo type="num" val="2"/>
        <color rgb="FFF8696B"/>
        <color theme="0" tint="-0.249977111117893"/>
        <color rgb="FF63BE7B"/>
      </colorScale>
    </cfRule>
  </conditionalFormatting>
  <conditionalFormatting sqref="AJ56">
    <cfRule type="colorScale" priority="1375">
      <colorScale>
        <cfvo type="num" val="-1"/>
        <cfvo type="num" val="0"/>
        <cfvo type="num" val="2"/>
        <color rgb="FFF8696B"/>
        <color theme="0" tint="-0.249977111117893"/>
        <color rgb="FF63BE7B"/>
      </colorScale>
    </cfRule>
  </conditionalFormatting>
  <conditionalFormatting sqref="AK56">
    <cfRule type="colorScale" priority="1374">
      <colorScale>
        <cfvo type="num" val="-1"/>
        <cfvo type="num" val="0"/>
        <cfvo type="num" val="2"/>
        <color rgb="FFF8696B"/>
        <color theme="0" tint="-0.249977111117893"/>
        <color rgb="FF63BE7B"/>
      </colorScale>
    </cfRule>
  </conditionalFormatting>
  <conditionalFormatting sqref="AM56">
    <cfRule type="colorScale" priority="1373">
      <colorScale>
        <cfvo type="num" val="-1"/>
        <cfvo type="num" val="0"/>
        <cfvo type="num" val="2"/>
        <color rgb="FFF8696B"/>
        <color theme="0" tint="-0.249977111117893"/>
        <color rgb="FF63BE7B"/>
      </colorScale>
    </cfRule>
  </conditionalFormatting>
  <conditionalFormatting sqref="AN56">
    <cfRule type="colorScale" priority="1372">
      <colorScale>
        <cfvo type="num" val="-1"/>
        <cfvo type="num" val="0"/>
        <cfvo type="num" val="2"/>
        <color rgb="FFF8696B"/>
        <color theme="0" tint="-0.249977111117893"/>
        <color rgb="FF63BE7B"/>
      </colorScale>
    </cfRule>
  </conditionalFormatting>
  <conditionalFormatting sqref="AP56">
    <cfRule type="colorScale" priority="1370">
      <colorScale>
        <cfvo type="num" val="-1"/>
        <cfvo type="num" val="0"/>
        <cfvo type="num" val="2"/>
        <color rgb="FFF8696B"/>
        <color theme="0" tint="-0.249977111117893"/>
        <color rgb="FF63BE7B"/>
      </colorScale>
    </cfRule>
  </conditionalFormatting>
  <conditionalFormatting sqref="AQ56">
    <cfRule type="colorScale" priority="1369">
      <colorScale>
        <cfvo type="num" val="-1"/>
        <cfvo type="num" val="0"/>
        <cfvo type="num" val="2"/>
        <color rgb="FFF8696B"/>
        <color theme="0" tint="-0.249977111117893"/>
        <color rgb="FF63BE7B"/>
      </colorScale>
    </cfRule>
  </conditionalFormatting>
  <conditionalFormatting sqref="AS56">
    <cfRule type="colorScale" priority="1368">
      <colorScale>
        <cfvo type="num" val="-1"/>
        <cfvo type="num" val="0"/>
        <cfvo type="num" val="2"/>
        <color rgb="FFF8696B"/>
        <color theme="0" tint="-0.249977111117893"/>
        <color rgb="FF63BE7B"/>
      </colorScale>
    </cfRule>
  </conditionalFormatting>
  <conditionalFormatting sqref="AT56">
    <cfRule type="colorScale" priority="1367">
      <colorScale>
        <cfvo type="num" val="-1"/>
        <cfvo type="num" val="0"/>
        <cfvo type="num" val="2"/>
        <color rgb="FFF8696B"/>
        <color theme="0" tint="-0.249977111117893"/>
        <color rgb="FF63BE7B"/>
      </colorScale>
    </cfRule>
  </conditionalFormatting>
  <conditionalFormatting sqref="AV56">
    <cfRule type="colorScale" priority="1366">
      <colorScale>
        <cfvo type="num" val="-1"/>
        <cfvo type="num" val="0"/>
        <cfvo type="num" val="2"/>
        <color rgb="FFF8696B"/>
        <color theme="0" tint="-0.249977111117893"/>
        <color rgb="FF63BE7B"/>
      </colorScale>
    </cfRule>
  </conditionalFormatting>
  <conditionalFormatting sqref="AW56">
    <cfRule type="colorScale" priority="1365">
      <colorScale>
        <cfvo type="num" val="-1"/>
        <cfvo type="num" val="0"/>
        <cfvo type="num" val="2"/>
        <color rgb="FFF8696B"/>
        <color theme="0" tint="-0.249977111117893"/>
        <color rgb="FF63BE7B"/>
      </colorScale>
    </cfRule>
  </conditionalFormatting>
  <conditionalFormatting sqref="AY56">
    <cfRule type="colorScale" priority="1364">
      <colorScale>
        <cfvo type="num" val="-1"/>
        <cfvo type="num" val="0"/>
        <cfvo type="num" val="2"/>
        <color rgb="FFF8696B"/>
        <color theme="0" tint="-0.249977111117893"/>
        <color rgb="FF63BE7B"/>
      </colorScale>
    </cfRule>
  </conditionalFormatting>
  <conditionalFormatting sqref="AZ56">
    <cfRule type="colorScale" priority="1363">
      <colorScale>
        <cfvo type="num" val="-1"/>
        <cfvo type="num" val="0"/>
        <cfvo type="num" val="2"/>
        <color rgb="FFF8696B"/>
        <color theme="0" tint="-0.249977111117893"/>
        <color rgb="FF63BE7B"/>
      </colorScale>
    </cfRule>
  </conditionalFormatting>
  <conditionalFormatting sqref="BC56">
    <cfRule type="colorScale" priority="1362">
      <colorScale>
        <cfvo type="num" val="-1"/>
        <cfvo type="num" val="0"/>
        <cfvo type="num" val="2"/>
        <color rgb="FFF8696B"/>
        <color theme="0" tint="-0.249977111117893"/>
        <color rgb="FF63BE7B"/>
      </colorScale>
    </cfRule>
  </conditionalFormatting>
  <conditionalFormatting sqref="S57">
    <cfRule type="colorScale" priority="1361">
      <colorScale>
        <cfvo type="num" val="-1"/>
        <cfvo type="num" val="0"/>
        <cfvo type="num" val="2"/>
        <color rgb="FFF8696B"/>
        <color theme="0" tint="-0.249977111117893"/>
        <color rgb="FF63BE7B"/>
      </colorScale>
    </cfRule>
  </conditionalFormatting>
  <conditionalFormatting sqref="T57">
    <cfRule type="colorScale" priority="1360">
      <colorScale>
        <cfvo type="num" val="-1"/>
        <cfvo type="num" val="0"/>
        <cfvo type="num" val="2"/>
        <color rgb="FFF8696B"/>
        <color theme="0" tint="-0.249977111117893"/>
        <color rgb="FF63BE7B"/>
      </colorScale>
    </cfRule>
  </conditionalFormatting>
  <conditionalFormatting sqref="U57">
    <cfRule type="colorScale" priority="1359">
      <colorScale>
        <cfvo type="num" val="-1"/>
        <cfvo type="num" val="0"/>
        <cfvo type="num" val="2"/>
        <color rgb="FFF8696B"/>
        <color theme="0" tint="-0.249977111117893"/>
        <color rgb="FF63BE7B"/>
      </colorScale>
    </cfRule>
  </conditionalFormatting>
  <conditionalFormatting sqref="V57">
    <cfRule type="colorScale" priority="1358">
      <colorScale>
        <cfvo type="num" val="-1"/>
        <cfvo type="num" val="0"/>
        <cfvo type="num" val="2"/>
        <color rgb="FFF8696B"/>
        <color theme="0" tint="-0.249977111117893"/>
        <color rgb="FF63BE7B"/>
      </colorScale>
    </cfRule>
  </conditionalFormatting>
  <conditionalFormatting sqref="X57">
    <cfRule type="colorScale" priority="1356">
      <colorScale>
        <cfvo type="num" val="-1"/>
        <cfvo type="num" val="0"/>
        <cfvo type="num" val="2"/>
        <color rgb="FFF8696B"/>
        <color theme="0" tint="-0.249977111117893"/>
        <color rgb="FF63BE7B"/>
      </colorScale>
    </cfRule>
  </conditionalFormatting>
  <conditionalFormatting sqref="W57">
    <cfRule type="colorScale" priority="1357">
      <colorScale>
        <cfvo type="num" val="-1"/>
        <cfvo type="num" val="0"/>
        <cfvo type="num" val="2"/>
        <color rgb="FFF8696B"/>
        <color theme="0" tint="-0.249977111117893"/>
        <color rgb="FF63BE7B"/>
      </colorScale>
    </cfRule>
  </conditionalFormatting>
  <conditionalFormatting sqref="Y57">
    <cfRule type="colorScale" priority="1354">
      <colorScale>
        <cfvo type="num" val="-1"/>
        <cfvo type="num" val="0"/>
        <cfvo type="num" val="2"/>
        <color rgb="FFF8696B"/>
        <color theme="0" tint="-0.249977111117893"/>
        <color rgb="FF63BE7B"/>
      </colorScale>
    </cfRule>
  </conditionalFormatting>
  <conditionalFormatting sqref="AB57">
    <cfRule type="colorScale" priority="1351">
      <colorScale>
        <cfvo type="num" val="-1"/>
        <cfvo type="num" val="0"/>
        <cfvo type="num" val="2"/>
        <color rgb="FFF8696B"/>
        <color theme="0" tint="-0.249977111117893"/>
        <color rgb="FF63BE7B"/>
      </colorScale>
    </cfRule>
  </conditionalFormatting>
  <conditionalFormatting sqref="AD57">
    <cfRule type="colorScale" priority="1350">
      <colorScale>
        <cfvo type="num" val="-1"/>
        <cfvo type="num" val="0"/>
        <cfvo type="num" val="2"/>
        <color rgb="FFF8696B"/>
        <color theme="0" tint="-0.249977111117893"/>
        <color rgb="FF63BE7B"/>
      </colorScale>
    </cfRule>
  </conditionalFormatting>
  <conditionalFormatting sqref="AE57">
    <cfRule type="colorScale" priority="1349">
      <colorScale>
        <cfvo type="num" val="-1"/>
        <cfvo type="num" val="0"/>
        <cfvo type="num" val="2"/>
        <color rgb="FFF8696B"/>
        <color theme="0" tint="-0.249977111117893"/>
        <color rgb="FF63BE7B"/>
      </colorScale>
    </cfRule>
  </conditionalFormatting>
  <conditionalFormatting sqref="AG57">
    <cfRule type="colorScale" priority="1348">
      <colorScale>
        <cfvo type="num" val="-1"/>
        <cfvo type="num" val="0"/>
        <cfvo type="num" val="2"/>
        <color rgb="FFF8696B"/>
        <color theme="0" tint="-0.249977111117893"/>
        <color rgb="FF63BE7B"/>
      </colorScale>
    </cfRule>
  </conditionalFormatting>
  <conditionalFormatting sqref="AH57">
    <cfRule type="colorScale" priority="1347">
      <colorScale>
        <cfvo type="num" val="-1"/>
        <cfvo type="num" val="0"/>
        <cfvo type="num" val="2"/>
        <color rgb="FFF8696B"/>
        <color theme="0" tint="-0.249977111117893"/>
        <color rgb="FF63BE7B"/>
      </colorScale>
    </cfRule>
  </conditionalFormatting>
  <conditionalFormatting sqref="AK57">
    <cfRule type="colorScale" priority="1345">
      <colorScale>
        <cfvo type="num" val="-1"/>
        <cfvo type="num" val="0"/>
        <cfvo type="num" val="2"/>
        <color rgb="FFF8696B"/>
        <color theme="0" tint="-0.249977111117893"/>
        <color rgb="FF63BE7B"/>
      </colorScale>
    </cfRule>
  </conditionalFormatting>
  <conditionalFormatting sqref="AM57">
    <cfRule type="colorScale" priority="1344">
      <colorScale>
        <cfvo type="num" val="-1"/>
        <cfvo type="num" val="0"/>
        <cfvo type="num" val="2"/>
        <color rgb="FFF8696B"/>
        <color theme="0" tint="-0.249977111117893"/>
        <color rgb="FF63BE7B"/>
      </colorScale>
    </cfRule>
  </conditionalFormatting>
  <conditionalFormatting sqref="AN57">
    <cfRule type="colorScale" priority="1341">
      <colorScale>
        <cfvo type="num" val="-1"/>
        <cfvo type="num" val="0"/>
        <cfvo type="num" val="2"/>
        <color rgb="FFF8696B"/>
        <color theme="0" tint="-0.249977111117893"/>
        <color rgb="FF63BE7B"/>
      </colorScale>
    </cfRule>
  </conditionalFormatting>
  <conditionalFormatting sqref="AP57">
    <cfRule type="colorScale" priority="1340">
      <colorScale>
        <cfvo type="num" val="-1"/>
        <cfvo type="num" val="0"/>
        <cfvo type="num" val="2"/>
        <color rgb="FFF8696B"/>
        <color theme="0" tint="-0.249977111117893"/>
        <color rgb="FF63BE7B"/>
      </colorScale>
    </cfRule>
  </conditionalFormatting>
  <conditionalFormatting sqref="AQ57">
    <cfRule type="colorScale" priority="1339">
      <colorScale>
        <cfvo type="num" val="-1"/>
        <cfvo type="num" val="0"/>
        <cfvo type="num" val="2"/>
        <color rgb="FFF8696B"/>
        <color theme="0" tint="-0.249977111117893"/>
        <color rgb="FF63BE7B"/>
      </colorScale>
    </cfRule>
  </conditionalFormatting>
  <conditionalFormatting sqref="AS57">
    <cfRule type="colorScale" priority="1338">
      <colorScale>
        <cfvo type="num" val="-1"/>
        <cfvo type="num" val="0"/>
        <cfvo type="num" val="2"/>
        <color rgb="FFF8696B"/>
        <color theme="0" tint="-0.249977111117893"/>
        <color rgb="FF63BE7B"/>
      </colorScale>
    </cfRule>
  </conditionalFormatting>
  <conditionalFormatting sqref="AT57">
    <cfRule type="colorScale" priority="1337">
      <colorScale>
        <cfvo type="num" val="-1"/>
        <cfvo type="num" val="0"/>
        <cfvo type="num" val="2"/>
        <color rgb="FFF8696B"/>
        <color theme="0" tint="-0.249977111117893"/>
        <color rgb="FF63BE7B"/>
      </colorScale>
    </cfRule>
  </conditionalFormatting>
  <conditionalFormatting sqref="AV57">
    <cfRule type="colorScale" priority="1336">
      <colorScale>
        <cfvo type="num" val="-1"/>
        <cfvo type="num" val="0"/>
        <cfvo type="num" val="2"/>
        <color rgb="FFF8696B"/>
        <color theme="0" tint="-0.249977111117893"/>
        <color rgb="FF63BE7B"/>
      </colorScale>
    </cfRule>
  </conditionalFormatting>
  <conditionalFormatting sqref="AW57">
    <cfRule type="colorScale" priority="1335">
      <colorScale>
        <cfvo type="num" val="-1"/>
        <cfvo type="num" val="0"/>
        <cfvo type="num" val="2"/>
        <color rgb="FFF8696B"/>
        <color theme="0" tint="-0.249977111117893"/>
        <color rgb="FF63BE7B"/>
      </colorScale>
    </cfRule>
  </conditionalFormatting>
  <conditionalFormatting sqref="AY57">
    <cfRule type="colorScale" priority="1334">
      <colorScale>
        <cfvo type="num" val="-1"/>
        <cfvo type="num" val="0"/>
        <cfvo type="num" val="2"/>
        <color rgb="FFF8696B"/>
        <color theme="0" tint="-0.249977111117893"/>
        <color rgb="FF63BE7B"/>
      </colorScale>
    </cfRule>
  </conditionalFormatting>
  <conditionalFormatting sqref="AZ57">
    <cfRule type="colorScale" priority="1332">
      <colorScale>
        <cfvo type="num" val="-1"/>
        <cfvo type="num" val="0"/>
        <cfvo type="num" val="2"/>
        <color rgb="FFF8696B"/>
        <color theme="0" tint="-0.249977111117893"/>
        <color rgb="FF63BE7B"/>
      </colorScale>
    </cfRule>
  </conditionalFormatting>
  <conditionalFormatting sqref="BC57">
    <cfRule type="colorScale" priority="1331">
      <colorScale>
        <cfvo type="num" val="-1"/>
        <cfvo type="num" val="0"/>
        <cfvo type="num" val="2"/>
        <color rgb="FFF8696B"/>
        <color theme="0" tint="-0.249977111117893"/>
        <color rgb="FF63BE7B"/>
      </colorScale>
    </cfRule>
  </conditionalFormatting>
  <conditionalFormatting sqref="S58">
    <cfRule type="colorScale" priority="1330">
      <colorScale>
        <cfvo type="num" val="-1"/>
        <cfvo type="num" val="0"/>
        <cfvo type="num" val="2"/>
        <color rgb="FFF8696B"/>
        <color theme="0" tint="-0.249977111117893"/>
        <color rgb="FF63BE7B"/>
      </colorScale>
    </cfRule>
  </conditionalFormatting>
  <conditionalFormatting sqref="T58">
    <cfRule type="colorScale" priority="1329">
      <colorScale>
        <cfvo type="num" val="-1"/>
        <cfvo type="num" val="0"/>
        <cfvo type="num" val="2"/>
        <color rgb="FFF8696B"/>
        <color theme="0" tint="-0.249977111117893"/>
        <color rgb="FF63BE7B"/>
      </colorScale>
    </cfRule>
  </conditionalFormatting>
  <conditionalFormatting sqref="U58">
    <cfRule type="colorScale" priority="1328">
      <colorScale>
        <cfvo type="num" val="-1"/>
        <cfvo type="num" val="0"/>
        <cfvo type="num" val="2"/>
        <color rgb="FFF8696B"/>
        <color theme="0" tint="-0.249977111117893"/>
        <color rgb="FF63BE7B"/>
      </colorScale>
    </cfRule>
  </conditionalFormatting>
  <conditionalFormatting sqref="W58">
    <cfRule type="colorScale" priority="1326">
      <colorScale>
        <cfvo type="num" val="-1"/>
        <cfvo type="num" val="0"/>
        <cfvo type="num" val="2"/>
        <color rgb="FFF8696B"/>
        <color theme="0" tint="-0.249977111117893"/>
        <color rgb="FF63BE7B"/>
      </colorScale>
    </cfRule>
  </conditionalFormatting>
  <conditionalFormatting sqref="X58">
    <cfRule type="colorScale" priority="1325">
      <colorScale>
        <cfvo type="num" val="-1"/>
        <cfvo type="num" val="0"/>
        <cfvo type="num" val="2"/>
        <color rgb="FFF8696B"/>
        <color theme="0" tint="-0.249977111117893"/>
        <color rgb="FF63BE7B"/>
      </colorScale>
    </cfRule>
  </conditionalFormatting>
  <conditionalFormatting sqref="Y58">
    <cfRule type="colorScale" priority="1324">
      <colorScale>
        <cfvo type="num" val="-1"/>
        <cfvo type="num" val="0"/>
        <cfvo type="num" val="2"/>
        <color rgb="FFF8696B"/>
        <color theme="0" tint="-0.249977111117893"/>
        <color rgb="FF63BE7B"/>
      </colorScale>
    </cfRule>
  </conditionalFormatting>
  <conditionalFormatting sqref="AA58">
    <cfRule type="colorScale" priority="1323">
      <colorScale>
        <cfvo type="num" val="-1"/>
        <cfvo type="num" val="0"/>
        <cfvo type="num" val="2"/>
        <color rgb="FFF8696B"/>
        <color theme="0" tint="-0.249977111117893"/>
        <color rgb="FF63BE7B"/>
      </colorScale>
    </cfRule>
  </conditionalFormatting>
  <conditionalFormatting sqref="AB58">
    <cfRule type="colorScale" priority="1322">
      <colorScale>
        <cfvo type="num" val="-1"/>
        <cfvo type="num" val="0"/>
        <cfvo type="num" val="2"/>
        <color rgb="FFF8696B"/>
        <color theme="0" tint="-0.249977111117893"/>
        <color rgb="FF63BE7B"/>
      </colorScale>
    </cfRule>
  </conditionalFormatting>
  <conditionalFormatting sqref="AD58">
    <cfRule type="colorScale" priority="1321">
      <colorScale>
        <cfvo type="num" val="-1"/>
        <cfvo type="num" val="0"/>
        <cfvo type="num" val="2"/>
        <color rgb="FFF8696B"/>
        <color theme="0" tint="-0.249977111117893"/>
        <color rgb="FF63BE7B"/>
      </colorScale>
    </cfRule>
  </conditionalFormatting>
  <conditionalFormatting sqref="AE58">
    <cfRule type="colorScale" priority="1320">
      <colorScale>
        <cfvo type="num" val="-1"/>
        <cfvo type="num" val="0"/>
        <cfvo type="num" val="2"/>
        <color rgb="FFF8696B"/>
        <color theme="0" tint="-0.249977111117893"/>
        <color rgb="FF63BE7B"/>
      </colorScale>
    </cfRule>
  </conditionalFormatting>
  <conditionalFormatting sqref="AG58">
    <cfRule type="colorScale" priority="1319">
      <colorScale>
        <cfvo type="num" val="-1"/>
        <cfvo type="num" val="0"/>
        <cfvo type="num" val="2"/>
        <color rgb="FFF8696B"/>
        <color theme="0" tint="-0.249977111117893"/>
        <color rgb="FF63BE7B"/>
      </colorScale>
    </cfRule>
  </conditionalFormatting>
  <conditionalFormatting sqref="AH58">
    <cfRule type="colorScale" priority="1318">
      <colorScale>
        <cfvo type="num" val="-1"/>
        <cfvo type="num" val="0"/>
        <cfvo type="num" val="2"/>
        <color rgb="FFF8696B"/>
        <color theme="0" tint="-0.249977111117893"/>
        <color rgb="FF63BE7B"/>
      </colorScale>
    </cfRule>
  </conditionalFormatting>
  <conditionalFormatting sqref="AJ58">
    <cfRule type="colorScale" priority="1317">
      <colorScale>
        <cfvo type="num" val="-1"/>
        <cfvo type="num" val="0"/>
        <cfvo type="num" val="2"/>
        <color rgb="FFF8696B"/>
        <color theme="0" tint="-0.249977111117893"/>
        <color rgb="FF63BE7B"/>
      </colorScale>
    </cfRule>
  </conditionalFormatting>
  <conditionalFormatting sqref="AK58">
    <cfRule type="colorScale" priority="1316">
      <colorScale>
        <cfvo type="num" val="-1"/>
        <cfvo type="num" val="0"/>
        <cfvo type="num" val="2"/>
        <color rgb="FFF8696B"/>
        <color theme="0" tint="-0.249977111117893"/>
        <color rgb="FF63BE7B"/>
      </colorScale>
    </cfRule>
  </conditionalFormatting>
  <conditionalFormatting sqref="AM58">
    <cfRule type="colorScale" priority="1314">
      <colorScale>
        <cfvo type="num" val="-1"/>
        <cfvo type="num" val="0"/>
        <cfvo type="num" val="2"/>
        <color rgb="FFF8696B"/>
        <color theme="0" tint="-0.249977111117893"/>
        <color rgb="FF63BE7B"/>
      </colorScale>
    </cfRule>
  </conditionalFormatting>
  <conditionalFormatting sqref="AN58">
    <cfRule type="colorScale" priority="1311">
      <colorScale>
        <cfvo type="num" val="-1"/>
        <cfvo type="num" val="0"/>
        <cfvo type="num" val="2"/>
        <color rgb="FFF8696B"/>
        <color theme="0" tint="-0.249977111117893"/>
        <color rgb="FF63BE7B"/>
      </colorScale>
    </cfRule>
  </conditionalFormatting>
  <conditionalFormatting sqref="AP58">
    <cfRule type="colorScale" priority="1310">
      <colorScale>
        <cfvo type="num" val="-1"/>
        <cfvo type="num" val="0"/>
        <cfvo type="num" val="2"/>
        <color rgb="FFF8696B"/>
        <color theme="0" tint="-0.249977111117893"/>
        <color rgb="FF63BE7B"/>
      </colorScale>
    </cfRule>
  </conditionalFormatting>
  <conditionalFormatting sqref="AQ58">
    <cfRule type="colorScale" priority="1309">
      <colorScale>
        <cfvo type="num" val="-1"/>
        <cfvo type="num" val="0"/>
        <cfvo type="num" val="2"/>
        <color rgb="FFF8696B"/>
        <color theme="0" tint="-0.249977111117893"/>
        <color rgb="FF63BE7B"/>
      </colorScale>
    </cfRule>
  </conditionalFormatting>
  <conditionalFormatting sqref="AS58">
    <cfRule type="colorScale" priority="1308">
      <colorScale>
        <cfvo type="num" val="-1"/>
        <cfvo type="num" val="0"/>
        <cfvo type="num" val="2"/>
        <color rgb="FFF8696B"/>
        <color theme="0" tint="-0.249977111117893"/>
        <color rgb="FF63BE7B"/>
      </colorScale>
    </cfRule>
  </conditionalFormatting>
  <conditionalFormatting sqref="AT58">
    <cfRule type="colorScale" priority="1307">
      <colorScale>
        <cfvo type="num" val="-1"/>
        <cfvo type="num" val="0"/>
        <cfvo type="num" val="2"/>
        <color rgb="FFF8696B"/>
        <color theme="0" tint="-0.249977111117893"/>
        <color rgb="FF63BE7B"/>
      </colorScale>
    </cfRule>
  </conditionalFormatting>
  <conditionalFormatting sqref="AA87">
    <cfRule type="colorScale" priority="668">
      <colorScale>
        <cfvo type="num" val="-1"/>
        <cfvo type="num" val="0"/>
        <cfvo type="num" val="2"/>
        <color rgb="FFF8696B"/>
        <color theme="0" tint="-0.249977111117893"/>
        <color rgb="FF63BE7B"/>
      </colorScale>
    </cfRule>
  </conditionalFormatting>
  <conditionalFormatting sqref="AW58">
    <cfRule type="colorScale" priority="1305">
      <colorScale>
        <cfvo type="num" val="-1"/>
        <cfvo type="num" val="0"/>
        <cfvo type="num" val="2"/>
        <color rgb="FFF8696B"/>
        <color theme="0" tint="-0.249977111117893"/>
        <color rgb="FF63BE7B"/>
      </colorScale>
    </cfRule>
  </conditionalFormatting>
  <conditionalFormatting sqref="AY58">
    <cfRule type="colorScale" priority="1304">
      <colorScale>
        <cfvo type="num" val="-1"/>
        <cfvo type="num" val="0"/>
        <cfvo type="num" val="2"/>
        <color rgb="FFF8696B"/>
        <color theme="0" tint="-0.249977111117893"/>
        <color rgb="FF63BE7B"/>
      </colorScale>
    </cfRule>
  </conditionalFormatting>
  <conditionalFormatting sqref="AZ58">
    <cfRule type="colorScale" priority="1303">
      <colorScale>
        <cfvo type="num" val="-1"/>
        <cfvo type="num" val="0"/>
        <cfvo type="num" val="2"/>
        <color rgb="FFF8696B"/>
        <color theme="0" tint="-0.249977111117893"/>
        <color rgb="FF63BE7B"/>
      </colorScale>
    </cfRule>
  </conditionalFormatting>
  <conditionalFormatting sqref="BB58">
    <cfRule type="colorScale" priority="1302">
      <colorScale>
        <cfvo type="num" val="-1"/>
        <cfvo type="num" val="0"/>
        <cfvo type="num" val="2"/>
        <color rgb="FFF8696B"/>
        <color theme="0" tint="-0.249977111117893"/>
        <color rgb="FF63BE7B"/>
      </colorScale>
    </cfRule>
  </conditionalFormatting>
  <conditionalFormatting sqref="AV58">
    <cfRule type="colorScale" priority="1301">
      <colorScale>
        <cfvo type="num" val="-1"/>
        <cfvo type="num" val="0"/>
        <cfvo type="num" val="2"/>
        <color rgb="FFF8696B"/>
        <color theme="0" tint="-0.249977111117893"/>
        <color rgb="FF63BE7B"/>
      </colorScale>
    </cfRule>
  </conditionalFormatting>
  <conditionalFormatting sqref="BC58">
    <cfRule type="colorScale" priority="1300">
      <colorScale>
        <cfvo type="num" val="-1"/>
        <cfvo type="num" val="0"/>
        <cfvo type="num" val="2"/>
        <color rgb="FFF8696B"/>
        <color theme="0" tint="-0.249977111117893"/>
        <color rgb="FF63BE7B"/>
      </colorScale>
    </cfRule>
  </conditionalFormatting>
  <conditionalFormatting sqref="S59">
    <cfRule type="colorScale" priority="1299">
      <colorScale>
        <cfvo type="num" val="-1"/>
        <cfvo type="num" val="0"/>
        <cfvo type="num" val="2"/>
        <color rgb="FFF8696B"/>
        <color theme="0" tint="-0.249977111117893"/>
        <color rgb="FF63BE7B"/>
      </colorScale>
    </cfRule>
  </conditionalFormatting>
  <conditionalFormatting sqref="U59">
    <cfRule type="colorScale" priority="1297">
      <colorScale>
        <cfvo type="num" val="-1"/>
        <cfvo type="num" val="0"/>
        <cfvo type="num" val="2"/>
        <color rgb="FFF8696B"/>
        <color theme="0" tint="-0.249977111117893"/>
        <color rgb="FF63BE7B"/>
      </colorScale>
    </cfRule>
  </conditionalFormatting>
  <conditionalFormatting sqref="X59">
    <cfRule type="colorScale" priority="1294">
      <colorScale>
        <cfvo type="num" val="-1"/>
        <cfvo type="num" val="0"/>
        <cfvo type="num" val="2"/>
        <color rgb="FFF8696B"/>
        <color theme="0" tint="-0.249977111117893"/>
        <color rgb="FF63BE7B"/>
      </colorScale>
    </cfRule>
  </conditionalFormatting>
  <conditionalFormatting sqref="W59">
    <cfRule type="colorScale" priority="1295">
      <colorScale>
        <cfvo type="num" val="-1"/>
        <cfvo type="num" val="0"/>
        <cfvo type="num" val="2"/>
        <color rgb="FFF8696B"/>
        <color theme="0" tint="-0.249977111117893"/>
        <color rgb="FF63BE7B"/>
      </colorScale>
    </cfRule>
  </conditionalFormatting>
  <conditionalFormatting sqref="V59">
    <cfRule type="colorScale" priority="1296">
      <colorScale>
        <cfvo type="num" val="-1"/>
        <cfvo type="num" val="0"/>
        <cfvo type="num" val="2"/>
        <color rgb="FFF8696B"/>
        <color theme="0" tint="-0.249977111117893"/>
        <color rgb="FF63BE7B"/>
      </colorScale>
    </cfRule>
  </conditionalFormatting>
  <conditionalFormatting sqref="Y59">
    <cfRule type="colorScale" priority="1293">
      <colorScale>
        <cfvo type="num" val="-1"/>
        <cfvo type="num" val="0"/>
        <cfvo type="num" val="2"/>
        <color rgb="FFF8696B"/>
        <color theme="0" tint="-0.249977111117893"/>
        <color rgb="FF63BE7B"/>
      </colorScale>
    </cfRule>
  </conditionalFormatting>
  <conditionalFormatting sqref="AA59">
    <cfRule type="colorScale" priority="1292">
      <colorScale>
        <cfvo type="num" val="-1"/>
        <cfvo type="num" val="0"/>
        <cfvo type="num" val="2"/>
        <color rgb="FFF8696B"/>
        <color theme="0" tint="-0.249977111117893"/>
        <color rgb="FF63BE7B"/>
      </colorScale>
    </cfRule>
  </conditionalFormatting>
  <conditionalFormatting sqref="AB59">
    <cfRule type="colorScale" priority="1291">
      <colorScale>
        <cfvo type="num" val="-1"/>
        <cfvo type="num" val="0"/>
        <cfvo type="num" val="2"/>
        <color rgb="FFF8696B"/>
        <color theme="0" tint="-0.249977111117893"/>
        <color rgb="FF63BE7B"/>
      </colorScale>
    </cfRule>
  </conditionalFormatting>
  <conditionalFormatting sqref="AD59">
    <cfRule type="colorScale" priority="1290">
      <colorScale>
        <cfvo type="num" val="-1"/>
        <cfvo type="num" val="0"/>
        <cfvo type="num" val="2"/>
        <color rgb="FFF8696B"/>
        <color theme="0" tint="-0.249977111117893"/>
        <color rgb="FF63BE7B"/>
      </colorScale>
    </cfRule>
  </conditionalFormatting>
  <conditionalFormatting sqref="AE59">
    <cfRule type="colorScale" priority="1289">
      <colorScale>
        <cfvo type="num" val="-1"/>
        <cfvo type="num" val="0"/>
        <cfvo type="num" val="2"/>
        <color rgb="FFF8696B"/>
        <color theme="0" tint="-0.249977111117893"/>
        <color rgb="FF63BE7B"/>
      </colorScale>
    </cfRule>
  </conditionalFormatting>
  <conditionalFormatting sqref="AG59">
    <cfRule type="colorScale" priority="1288">
      <colorScale>
        <cfvo type="num" val="-1"/>
        <cfvo type="num" val="0"/>
        <cfvo type="num" val="2"/>
        <color rgb="FFF8696B"/>
        <color theme="0" tint="-0.249977111117893"/>
        <color rgb="FF63BE7B"/>
      </colorScale>
    </cfRule>
  </conditionalFormatting>
  <conditionalFormatting sqref="AH59">
    <cfRule type="colorScale" priority="1287">
      <colorScale>
        <cfvo type="num" val="-1"/>
        <cfvo type="num" val="0"/>
        <cfvo type="num" val="2"/>
        <color rgb="FFF8696B"/>
        <color theme="0" tint="-0.249977111117893"/>
        <color rgb="FF63BE7B"/>
      </colorScale>
    </cfRule>
  </conditionalFormatting>
  <conditionalFormatting sqref="AJ59">
    <cfRule type="colorScale" priority="1286">
      <colorScale>
        <cfvo type="num" val="-1"/>
        <cfvo type="num" val="0"/>
        <cfvo type="num" val="2"/>
        <color rgb="FFF8696B"/>
        <color theme="0" tint="-0.249977111117893"/>
        <color rgb="FF63BE7B"/>
      </colorScale>
    </cfRule>
  </conditionalFormatting>
  <conditionalFormatting sqref="AK59">
    <cfRule type="colorScale" priority="1285">
      <colorScale>
        <cfvo type="num" val="-1"/>
        <cfvo type="num" val="0"/>
        <cfvo type="num" val="2"/>
        <color rgb="FFF8696B"/>
        <color theme="0" tint="-0.249977111117893"/>
        <color rgb="FF63BE7B"/>
      </colorScale>
    </cfRule>
  </conditionalFormatting>
  <conditionalFormatting sqref="AM59">
    <cfRule type="colorScale" priority="1283">
      <colorScale>
        <cfvo type="num" val="-1"/>
        <cfvo type="num" val="0"/>
        <cfvo type="num" val="2"/>
        <color rgb="FFF8696B"/>
        <color theme="0" tint="-0.249977111117893"/>
        <color rgb="FF63BE7B"/>
      </colorScale>
    </cfRule>
  </conditionalFormatting>
  <conditionalFormatting sqref="AN59">
    <cfRule type="colorScale" priority="1282">
      <colorScale>
        <cfvo type="num" val="-1"/>
        <cfvo type="num" val="0"/>
        <cfvo type="num" val="2"/>
        <color rgb="FFF8696B"/>
        <color theme="0" tint="-0.249977111117893"/>
        <color rgb="FF63BE7B"/>
      </colorScale>
    </cfRule>
  </conditionalFormatting>
  <conditionalFormatting sqref="AP59">
    <cfRule type="colorScale" priority="1281">
      <colorScale>
        <cfvo type="num" val="-1"/>
        <cfvo type="num" val="0"/>
        <cfvo type="num" val="2"/>
        <color rgb="FFF8696B"/>
        <color theme="0" tint="-0.249977111117893"/>
        <color rgb="FF63BE7B"/>
      </colorScale>
    </cfRule>
  </conditionalFormatting>
  <conditionalFormatting sqref="AS59">
    <cfRule type="colorScale" priority="1279">
      <colorScale>
        <cfvo type="num" val="-1"/>
        <cfvo type="num" val="0"/>
        <cfvo type="num" val="2"/>
        <color rgb="FFF8696B"/>
        <color theme="0" tint="-0.249977111117893"/>
        <color rgb="FF63BE7B"/>
      </colorScale>
    </cfRule>
  </conditionalFormatting>
  <conditionalFormatting sqref="AT59">
    <cfRule type="colorScale" priority="1278">
      <colorScale>
        <cfvo type="num" val="-1"/>
        <cfvo type="num" val="0"/>
        <cfvo type="num" val="2"/>
        <color rgb="FFF8696B"/>
        <color theme="0" tint="-0.249977111117893"/>
        <color rgb="FF63BE7B"/>
      </colorScale>
    </cfRule>
  </conditionalFormatting>
  <conditionalFormatting sqref="AV59">
    <cfRule type="colorScale" priority="1277">
      <colorScale>
        <cfvo type="num" val="-1"/>
        <cfvo type="num" val="0"/>
        <cfvo type="num" val="2"/>
        <color rgb="FFF8696B"/>
        <color theme="0" tint="-0.249977111117893"/>
        <color rgb="FF63BE7B"/>
      </colorScale>
    </cfRule>
  </conditionalFormatting>
  <conditionalFormatting sqref="AW59">
    <cfRule type="colorScale" priority="1276">
      <colorScale>
        <cfvo type="num" val="-1"/>
        <cfvo type="num" val="0"/>
        <cfvo type="num" val="2"/>
        <color rgb="FFF8696B"/>
        <color theme="0" tint="-0.249977111117893"/>
        <color rgb="FF63BE7B"/>
      </colorScale>
    </cfRule>
  </conditionalFormatting>
  <conditionalFormatting sqref="AY59">
    <cfRule type="colorScale" priority="1275">
      <colorScale>
        <cfvo type="num" val="-1"/>
        <cfvo type="num" val="0"/>
        <cfvo type="num" val="2"/>
        <color rgb="FFF8696B"/>
        <color theme="0" tint="-0.249977111117893"/>
        <color rgb="FF63BE7B"/>
      </colorScale>
    </cfRule>
  </conditionalFormatting>
  <conditionalFormatting sqref="AZ59">
    <cfRule type="colorScale" priority="1274">
      <colorScale>
        <cfvo type="num" val="-1"/>
        <cfvo type="num" val="0"/>
        <cfvo type="num" val="2"/>
        <color rgb="FFF8696B"/>
        <color theme="0" tint="-0.249977111117893"/>
        <color rgb="FF63BE7B"/>
      </colorScale>
    </cfRule>
  </conditionalFormatting>
  <conditionalFormatting sqref="BC59">
    <cfRule type="colorScale" priority="1273">
      <colorScale>
        <cfvo type="num" val="-1"/>
        <cfvo type="num" val="0"/>
        <cfvo type="num" val="2"/>
        <color rgb="FFF8696B"/>
        <color theme="0" tint="-0.249977111117893"/>
        <color rgb="FF63BE7B"/>
      </colorScale>
    </cfRule>
  </conditionalFormatting>
  <conditionalFormatting sqref="S60">
    <cfRule type="colorScale" priority="1272">
      <colorScale>
        <cfvo type="num" val="-1"/>
        <cfvo type="num" val="0"/>
        <cfvo type="num" val="2"/>
        <color rgb="FFF8696B"/>
        <color theme="0" tint="-0.249977111117893"/>
        <color rgb="FF63BE7B"/>
      </colorScale>
    </cfRule>
  </conditionalFormatting>
  <conditionalFormatting sqref="T60">
    <cfRule type="colorScale" priority="1271">
      <colorScale>
        <cfvo type="num" val="-1"/>
        <cfvo type="num" val="0"/>
        <cfvo type="num" val="2"/>
        <color rgb="FFF8696B"/>
        <color theme="0" tint="-0.249977111117893"/>
        <color rgb="FF63BE7B"/>
      </colorScale>
    </cfRule>
  </conditionalFormatting>
  <conditionalFormatting sqref="U60">
    <cfRule type="colorScale" priority="1270">
      <colorScale>
        <cfvo type="num" val="-1"/>
        <cfvo type="num" val="0"/>
        <cfvo type="num" val="2"/>
        <color rgb="FFF8696B"/>
        <color theme="0" tint="-0.249977111117893"/>
        <color rgb="FF63BE7B"/>
      </colorScale>
    </cfRule>
  </conditionalFormatting>
  <conditionalFormatting sqref="V60">
    <cfRule type="colorScale" priority="1269">
      <colorScale>
        <cfvo type="num" val="-1"/>
        <cfvo type="num" val="0"/>
        <cfvo type="num" val="2"/>
        <color rgb="FFF8696B"/>
        <color theme="0" tint="-0.249977111117893"/>
        <color rgb="FF63BE7B"/>
      </colorScale>
    </cfRule>
  </conditionalFormatting>
  <conditionalFormatting sqref="X60">
    <cfRule type="colorScale" priority="1267">
      <colorScale>
        <cfvo type="num" val="-1"/>
        <cfvo type="num" val="0"/>
        <cfvo type="num" val="2"/>
        <color rgb="FFF8696B"/>
        <color theme="0" tint="-0.249977111117893"/>
        <color rgb="FF63BE7B"/>
      </colorScale>
    </cfRule>
  </conditionalFormatting>
  <conditionalFormatting sqref="AB60">
    <cfRule type="colorScale" priority="1266">
      <colorScale>
        <cfvo type="num" val="-1"/>
        <cfvo type="num" val="0"/>
        <cfvo type="num" val="2"/>
        <color rgb="FFF8696B"/>
        <color theme="0" tint="-0.249977111117893"/>
        <color rgb="FF63BE7B"/>
      </colorScale>
    </cfRule>
  </conditionalFormatting>
  <conditionalFormatting sqref="AD87">
    <cfRule type="colorScale" priority="666">
      <colorScale>
        <cfvo type="num" val="-1"/>
        <cfvo type="num" val="0"/>
        <cfvo type="num" val="2"/>
        <color rgb="FFF8696B"/>
        <color theme="0" tint="-0.249977111117893"/>
        <color rgb="FF63BE7B"/>
      </colorScale>
    </cfRule>
  </conditionalFormatting>
  <conditionalFormatting sqref="Y60">
    <cfRule type="colorScale" priority="1264">
      <colorScale>
        <cfvo type="num" val="-1"/>
        <cfvo type="num" val="0"/>
        <cfvo type="num" val="2"/>
        <color rgb="FFF8696B"/>
        <color theme="0" tint="-0.249977111117893"/>
        <color rgb="FF63BE7B"/>
      </colorScale>
    </cfRule>
  </conditionalFormatting>
  <conditionalFormatting sqref="AA60">
    <cfRule type="colorScale" priority="1263">
      <colorScale>
        <cfvo type="num" val="-1"/>
        <cfvo type="num" val="0"/>
        <cfvo type="num" val="2"/>
        <color rgb="FFF8696B"/>
        <color theme="0" tint="-0.249977111117893"/>
        <color rgb="FF63BE7B"/>
      </colorScale>
    </cfRule>
  </conditionalFormatting>
  <conditionalFormatting sqref="AD60">
    <cfRule type="colorScale" priority="1262">
      <colorScale>
        <cfvo type="num" val="-1"/>
        <cfvo type="num" val="0"/>
        <cfvo type="num" val="2"/>
        <color rgb="FFF8696B"/>
        <color theme="0" tint="-0.249977111117893"/>
        <color rgb="FF63BE7B"/>
      </colorScale>
    </cfRule>
  </conditionalFormatting>
  <conditionalFormatting sqref="AE60">
    <cfRule type="colorScale" priority="1261">
      <colorScale>
        <cfvo type="num" val="-1"/>
        <cfvo type="num" val="0"/>
        <cfvo type="num" val="2"/>
        <color rgb="FFF8696B"/>
        <color theme="0" tint="-0.249977111117893"/>
        <color rgb="FF63BE7B"/>
      </colorScale>
    </cfRule>
  </conditionalFormatting>
  <conditionalFormatting sqref="AG60">
    <cfRule type="colorScale" priority="1260">
      <colorScale>
        <cfvo type="num" val="-1"/>
        <cfvo type="num" val="0"/>
        <cfvo type="num" val="2"/>
        <color rgb="FFF8696B"/>
        <color theme="0" tint="-0.249977111117893"/>
        <color rgb="FF63BE7B"/>
      </colorScale>
    </cfRule>
  </conditionalFormatting>
  <conditionalFormatting sqref="AH60">
    <cfRule type="colorScale" priority="1259">
      <colorScale>
        <cfvo type="num" val="-1"/>
        <cfvo type="num" val="0"/>
        <cfvo type="num" val="2"/>
        <color rgb="FFF8696B"/>
        <color theme="0" tint="-0.249977111117893"/>
        <color rgb="FF63BE7B"/>
      </colorScale>
    </cfRule>
  </conditionalFormatting>
  <conditionalFormatting sqref="AJ60">
    <cfRule type="colorScale" priority="1258">
      <colorScale>
        <cfvo type="num" val="-1"/>
        <cfvo type="num" val="0"/>
        <cfvo type="num" val="2"/>
        <color rgb="FFF8696B"/>
        <color theme="0" tint="-0.249977111117893"/>
        <color rgb="FF63BE7B"/>
      </colorScale>
    </cfRule>
  </conditionalFormatting>
  <conditionalFormatting sqref="AK60">
    <cfRule type="colorScale" priority="1257">
      <colorScale>
        <cfvo type="num" val="-1"/>
        <cfvo type="num" val="0"/>
        <cfvo type="num" val="2"/>
        <color rgb="FFF8696B"/>
        <color theme="0" tint="-0.249977111117893"/>
        <color rgb="FF63BE7B"/>
      </colorScale>
    </cfRule>
  </conditionalFormatting>
  <conditionalFormatting sqref="AM60">
    <cfRule type="colorScale" priority="1255">
      <colorScale>
        <cfvo type="num" val="-1"/>
        <cfvo type="num" val="0"/>
        <cfvo type="num" val="2"/>
        <color rgb="FFF8696B"/>
        <color theme="0" tint="-0.249977111117893"/>
        <color rgb="FF63BE7B"/>
      </colorScale>
    </cfRule>
  </conditionalFormatting>
  <conditionalFormatting sqref="AN60">
    <cfRule type="colorScale" priority="1254">
      <colorScale>
        <cfvo type="num" val="-1"/>
        <cfvo type="num" val="0"/>
        <cfvo type="num" val="2"/>
        <color rgb="FFF8696B"/>
        <color theme="0" tint="-0.249977111117893"/>
        <color rgb="FF63BE7B"/>
      </colorScale>
    </cfRule>
  </conditionalFormatting>
  <conditionalFormatting sqref="AP60">
    <cfRule type="colorScale" priority="1253">
      <colorScale>
        <cfvo type="num" val="-1"/>
        <cfvo type="num" val="0"/>
        <cfvo type="num" val="2"/>
        <color rgb="FFF8696B"/>
        <color theme="0" tint="-0.249977111117893"/>
        <color rgb="FF63BE7B"/>
      </colorScale>
    </cfRule>
  </conditionalFormatting>
  <conditionalFormatting sqref="AQ60">
    <cfRule type="colorScale" priority="1252">
      <colorScale>
        <cfvo type="num" val="-1"/>
        <cfvo type="num" val="0"/>
        <cfvo type="num" val="2"/>
        <color rgb="FFF8696B"/>
        <color theme="0" tint="-0.249977111117893"/>
        <color rgb="FF63BE7B"/>
      </colorScale>
    </cfRule>
  </conditionalFormatting>
  <conditionalFormatting sqref="AS60">
    <cfRule type="colorScale" priority="1251">
      <colorScale>
        <cfvo type="num" val="-1"/>
        <cfvo type="num" val="0"/>
        <cfvo type="num" val="2"/>
        <color rgb="FFF8696B"/>
        <color theme="0" tint="-0.249977111117893"/>
        <color rgb="FF63BE7B"/>
      </colorScale>
    </cfRule>
  </conditionalFormatting>
  <conditionalFormatting sqref="AT60">
    <cfRule type="colorScale" priority="1250">
      <colorScale>
        <cfvo type="num" val="-1"/>
        <cfvo type="num" val="0"/>
        <cfvo type="num" val="2"/>
        <color rgb="FFF8696B"/>
        <color theme="0" tint="-0.249977111117893"/>
        <color rgb="FF63BE7B"/>
      </colorScale>
    </cfRule>
  </conditionalFormatting>
  <conditionalFormatting sqref="AW60">
    <cfRule type="colorScale" priority="1248">
      <colorScale>
        <cfvo type="num" val="-1"/>
        <cfvo type="num" val="0"/>
        <cfvo type="num" val="2"/>
        <color rgb="FFF8696B"/>
        <color theme="0" tint="-0.249977111117893"/>
        <color rgb="FF63BE7B"/>
      </colorScale>
    </cfRule>
  </conditionalFormatting>
  <conditionalFormatting sqref="AY60">
    <cfRule type="colorScale" priority="1247">
      <colorScale>
        <cfvo type="num" val="-1"/>
        <cfvo type="num" val="0"/>
        <cfvo type="num" val="2"/>
        <color rgb="FFF8696B"/>
        <color theme="0" tint="-0.249977111117893"/>
        <color rgb="FF63BE7B"/>
      </colorScale>
    </cfRule>
  </conditionalFormatting>
  <conditionalFormatting sqref="AZ60">
    <cfRule type="colorScale" priority="1246">
      <colorScale>
        <cfvo type="num" val="-1"/>
        <cfvo type="num" val="0"/>
        <cfvo type="num" val="2"/>
        <color rgb="FFF8696B"/>
        <color theme="0" tint="-0.249977111117893"/>
        <color rgb="FF63BE7B"/>
      </colorScale>
    </cfRule>
  </conditionalFormatting>
  <conditionalFormatting sqref="S61">
    <cfRule type="colorScale" priority="1244">
      <colorScale>
        <cfvo type="num" val="-1"/>
        <cfvo type="num" val="0"/>
        <cfvo type="num" val="2"/>
        <color rgb="FFF8696B"/>
        <color theme="0" tint="-0.249977111117893"/>
        <color rgb="FF63BE7B"/>
      </colorScale>
    </cfRule>
  </conditionalFormatting>
  <conditionalFormatting sqref="T61">
    <cfRule type="colorScale" priority="1243">
      <colorScale>
        <cfvo type="num" val="-1"/>
        <cfvo type="num" val="0"/>
        <cfvo type="num" val="2"/>
        <color rgb="FFF8696B"/>
        <color theme="0" tint="-0.249977111117893"/>
        <color rgb="FF63BE7B"/>
      </colorScale>
    </cfRule>
  </conditionalFormatting>
  <conditionalFormatting sqref="U61">
    <cfRule type="colorScale" priority="1242">
      <colorScale>
        <cfvo type="num" val="-1"/>
        <cfvo type="num" val="0"/>
        <cfvo type="num" val="2"/>
        <color rgb="FFF8696B"/>
        <color theme="0" tint="-0.249977111117893"/>
        <color rgb="FF63BE7B"/>
      </colorScale>
    </cfRule>
  </conditionalFormatting>
  <conditionalFormatting sqref="V61">
    <cfRule type="colorScale" priority="1241">
      <colorScale>
        <cfvo type="num" val="-1"/>
        <cfvo type="num" val="0"/>
        <cfvo type="num" val="2"/>
        <color rgb="FFF8696B"/>
        <color theme="0" tint="-0.249977111117893"/>
        <color rgb="FF63BE7B"/>
      </colorScale>
    </cfRule>
  </conditionalFormatting>
  <conditionalFormatting sqref="X61">
    <cfRule type="colorScale" priority="1239">
      <colorScale>
        <cfvo type="num" val="-1"/>
        <cfvo type="num" val="0"/>
        <cfvo type="num" val="2"/>
        <color rgb="FFF8696B"/>
        <color theme="0" tint="-0.249977111117893"/>
        <color rgb="FF63BE7B"/>
      </colorScale>
    </cfRule>
  </conditionalFormatting>
  <conditionalFormatting sqref="W61">
    <cfRule type="colorScale" priority="1240">
      <colorScale>
        <cfvo type="num" val="-1"/>
        <cfvo type="num" val="0"/>
        <cfvo type="num" val="2"/>
        <color rgb="FFF8696B"/>
        <color theme="0" tint="-0.249977111117893"/>
        <color rgb="FF63BE7B"/>
      </colorScale>
    </cfRule>
  </conditionalFormatting>
  <conditionalFormatting sqref="Y61">
    <cfRule type="colorScale" priority="1238">
      <colorScale>
        <cfvo type="num" val="-1"/>
        <cfvo type="num" val="0"/>
        <cfvo type="num" val="2"/>
        <color rgb="FFF8696B"/>
        <color theme="0" tint="-0.249977111117893"/>
        <color rgb="FF63BE7B"/>
      </colorScale>
    </cfRule>
  </conditionalFormatting>
  <conditionalFormatting sqref="AA61">
    <cfRule type="colorScale" priority="1237">
      <colorScale>
        <cfvo type="num" val="-1"/>
        <cfvo type="num" val="0"/>
        <cfvo type="num" val="2"/>
        <color rgb="FFF8696B"/>
        <color theme="0" tint="-0.249977111117893"/>
        <color rgb="FF63BE7B"/>
      </colorScale>
    </cfRule>
  </conditionalFormatting>
  <conditionalFormatting sqref="AB61">
    <cfRule type="colorScale" priority="1236">
      <colorScale>
        <cfvo type="num" val="-1"/>
        <cfvo type="num" val="0"/>
        <cfvo type="num" val="2"/>
        <color rgb="FFF8696B"/>
        <color theme="0" tint="-0.249977111117893"/>
        <color rgb="FF63BE7B"/>
      </colorScale>
    </cfRule>
  </conditionalFormatting>
  <conditionalFormatting sqref="AD61">
    <cfRule type="colorScale" priority="1235">
      <colorScale>
        <cfvo type="num" val="-1"/>
        <cfvo type="num" val="0"/>
        <cfvo type="num" val="2"/>
        <color rgb="FFF8696B"/>
        <color theme="0" tint="-0.249977111117893"/>
        <color rgb="FF63BE7B"/>
      </colorScale>
    </cfRule>
  </conditionalFormatting>
  <conditionalFormatting sqref="AE61">
    <cfRule type="colorScale" priority="1234">
      <colorScale>
        <cfvo type="num" val="-1"/>
        <cfvo type="num" val="0"/>
        <cfvo type="num" val="2"/>
        <color rgb="FFF8696B"/>
        <color theme="0" tint="-0.249977111117893"/>
        <color rgb="FF63BE7B"/>
      </colorScale>
    </cfRule>
  </conditionalFormatting>
  <conditionalFormatting sqref="AG61">
    <cfRule type="colorScale" priority="1233">
      <colorScale>
        <cfvo type="num" val="-1"/>
        <cfvo type="num" val="0"/>
        <cfvo type="num" val="2"/>
        <color rgb="FFF8696B"/>
        <color theme="0" tint="-0.249977111117893"/>
        <color rgb="FF63BE7B"/>
      </colorScale>
    </cfRule>
  </conditionalFormatting>
  <conditionalFormatting sqref="AH61">
    <cfRule type="colorScale" priority="1232">
      <colorScale>
        <cfvo type="num" val="-1"/>
        <cfvo type="num" val="0"/>
        <cfvo type="num" val="2"/>
        <color rgb="FFF8696B"/>
        <color theme="0" tint="-0.249977111117893"/>
        <color rgb="FF63BE7B"/>
      </colorScale>
    </cfRule>
  </conditionalFormatting>
  <conditionalFormatting sqref="AJ61">
    <cfRule type="colorScale" priority="1231">
      <colorScale>
        <cfvo type="num" val="-1"/>
        <cfvo type="num" val="0"/>
        <cfvo type="num" val="2"/>
        <color rgb="FFF8696B"/>
        <color theme="0" tint="-0.249977111117893"/>
        <color rgb="FF63BE7B"/>
      </colorScale>
    </cfRule>
  </conditionalFormatting>
  <conditionalFormatting sqref="AK61">
    <cfRule type="colorScale" priority="1230">
      <colorScale>
        <cfvo type="num" val="-1"/>
        <cfvo type="num" val="0"/>
        <cfvo type="num" val="2"/>
        <color rgb="FFF8696B"/>
        <color theme="0" tint="-0.249977111117893"/>
        <color rgb="FF63BE7B"/>
      </colorScale>
    </cfRule>
  </conditionalFormatting>
  <conditionalFormatting sqref="AM61">
    <cfRule type="colorScale" priority="1229">
      <colorScale>
        <cfvo type="num" val="-1"/>
        <cfvo type="num" val="0"/>
        <cfvo type="num" val="2"/>
        <color rgb="FFF8696B"/>
        <color theme="0" tint="-0.249977111117893"/>
        <color rgb="FF63BE7B"/>
      </colorScale>
    </cfRule>
  </conditionalFormatting>
  <conditionalFormatting sqref="AN61">
    <cfRule type="colorScale" priority="1228">
      <colorScale>
        <cfvo type="num" val="-1"/>
        <cfvo type="num" val="0"/>
        <cfvo type="num" val="2"/>
        <color rgb="FFF8696B"/>
        <color theme="0" tint="-0.249977111117893"/>
        <color rgb="FF63BE7B"/>
      </colorScale>
    </cfRule>
  </conditionalFormatting>
  <conditionalFormatting sqref="AQ61">
    <cfRule type="colorScale" priority="1226">
      <colorScale>
        <cfvo type="num" val="-1"/>
        <cfvo type="num" val="0"/>
        <cfvo type="num" val="2"/>
        <color rgb="FFF8696B"/>
        <color theme="0" tint="-0.249977111117893"/>
        <color rgb="FF63BE7B"/>
      </colorScale>
    </cfRule>
  </conditionalFormatting>
  <conditionalFormatting sqref="AS61">
    <cfRule type="colorScale" priority="1225">
      <colorScale>
        <cfvo type="num" val="-1"/>
        <cfvo type="num" val="0"/>
        <cfvo type="num" val="2"/>
        <color rgb="FFF8696B"/>
        <color theme="0" tint="-0.249977111117893"/>
        <color rgb="FF63BE7B"/>
      </colorScale>
    </cfRule>
  </conditionalFormatting>
  <conditionalFormatting sqref="AT61">
    <cfRule type="colorScale" priority="1224">
      <colorScale>
        <cfvo type="num" val="-1"/>
        <cfvo type="num" val="0"/>
        <cfvo type="num" val="2"/>
        <color rgb="FFF8696B"/>
        <color theme="0" tint="-0.249977111117893"/>
        <color rgb="FF63BE7B"/>
      </colorScale>
    </cfRule>
  </conditionalFormatting>
  <conditionalFormatting sqref="AV61">
    <cfRule type="colorScale" priority="1223">
      <colorScale>
        <cfvo type="num" val="-1"/>
        <cfvo type="num" val="0"/>
        <cfvo type="num" val="2"/>
        <color rgb="FFF8696B"/>
        <color theme="0" tint="-0.249977111117893"/>
        <color rgb="FF63BE7B"/>
      </colorScale>
    </cfRule>
  </conditionalFormatting>
  <conditionalFormatting sqref="AW61">
    <cfRule type="colorScale" priority="1222">
      <colorScale>
        <cfvo type="num" val="-1"/>
        <cfvo type="num" val="0"/>
        <cfvo type="num" val="2"/>
        <color rgb="FFF8696B"/>
        <color theme="0" tint="-0.249977111117893"/>
        <color rgb="FF63BE7B"/>
      </colorScale>
    </cfRule>
  </conditionalFormatting>
  <conditionalFormatting sqref="AY61">
    <cfRule type="colorScale" priority="1221">
      <colorScale>
        <cfvo type="num" val="-1"/>
        <cfvo type="num" val="0"/>
        <cfvo type="num" val="2"/>
        <color rgb="FFF8696B"/>
        <color theme="0" tint="-0.249977111117893"/>
        <color rgb="FF63BE7B"/>
      </colorScale>
    </cfRule>
  </conditionalFormatting>
  <conditionalFormatting sqref="AZ61">
    <cfRule type="colorScale" priority="1220">
      <colorScale>
        <cfvo type="num" val="-1"/>
        <cfvo type="num" val="0"/>
        <cfvo type="num" val="2"/>
        <color rgb="FFF8696B"/>
        <color theme="0" tint="-0.249977111117893"/>
        <color rgb="FF63BE7B"/>
      </colorScale>
    </cfRule>
  </conditionalFormatting>
  <conditionalFormatting sqref="BC61">
    <cfRule type="colorScale" priority="1219">
      <colorScale>
        <cfvo type="num" val="-1"/>
        <cfvo type="num" val="0"/>
        <cfvo type="num" val="2"/>
        <color rgb="FFF8696B"/>
        <color theme="0" tint="-0.249977111117893"/>
        <color rgb="FF63BE7B"/>
      </colorScale>
    </cfRule>
  </conditionalFormatting>
  <conditionalFormatting sqref="Y87">
    <cfRule type="colorScale" priority="669">
      <colorScale>
        <cfvo type="num" val="-1"/>
        <cfvo type="num" val="0"/>
        <cfvo type="num" val="2"/>
        <color rgb="FFF8696B"/>
        <color theme="0" tint="-0.249977111117893"/>
        <color rgb="FF63BE7B"/>
      </colorScale>
    </cfRule>
  </conditionalFormatting>
  <conditionalFormatting sqref="AB87">
    <cfRule type="colorScale" priority="667">
      <colorScale>
        <cfvo type="num" val="-1"/>
        <cfvo type="num" val="0"/>
        <cfvo type="num" val="2"/>
        <color rgb="FFF8696B"/>
        <color theme="0" tint="-0.249977111117893"/>
        <color rgb="FF63BE7B"/>
      </colorScale>
    </cfRule>
  </conditionalFormatting>
  <conditionalFormatting sqref="BC62">
    <cfRule type="colorScale" priority="1196">
      <colorScale>
        <cfvo type="num" val="-1"/>
        <cfvo type="num" val="0"/>
        <cfvo type="num" val="2"/>
        <color rgb="FFF8696B"/>
        <color theme="0" tint="-0.249977111117893"/>
        <color rgb="FF63BE7B"/>
      </colorScale>
    </cfRule>
  </conditionalFormatting>
  <conditionalFormatting sqref="AH62">
    <cfRule type="colorScale" priority="1203">
      <colorScale>
        <cfvo type="num" val="-1"/>
        <cfvo type="num" val="0"/>
        <cfvo type="num" val="2"/>
        <color rgb="FFF8696B"/>
        <color theme="0" tint="-0.249977111117893"/>
        <color rgb="FF63BE7B"/>
      </colorScale>
    </cfRule>
  </conditionalFormatting>
  <conditionalFormatting sqref="AE62">
    <cfRule type="colorScale" priority="1204">
      <colorScale>
        <cfvo type="num" val="-1"/>
        <cfvo type="num" val="0"/>
        <cfvo type="num" val="2"/>
        <color rgb="FFF8696B"/>
        <color theme="0" tint="-0.249977111117893"/>
        <color rgb="FF63BE7B"/>
      </colorScale>
    </cfRule>
  </conditionalFormatting>
  <conditionalFormatting sqref="AZ62">
    <cfRule type="colorScale" priority="1197">
      <colorScale>
        <cfvo type="num" val="-1"/>
        <cfvo type="num" val="0"/>
        <cfvo type="num" val="2"/>
        <color rgb="FFF8696B"/>
        <color theme="0" tint="-0.249977111117893"/>
        <color rgb="FF63BE7B"/>
      </colorScale>
    </cfRule>
  </conditionalFormatting>
  <conditionalFormatting sqref="AQ62">
    <cfRule type="colorScale" priority="1200">
      <colorScale>
        <cfvo type="num" val="-1"/>
        <cfvo type="num" val="0"/>
        <cfvo type="num" val="2"/>
        <color rgb="FFF8696B"/>
        <color theme="0" tint="-0.249977111117893"/>
        <color rgb="FF63BE7B"/>
      </colorScale>
    </cfRule>
  </conditionalFormatting>
  <conditionalFormatting sqref="T62">
    <cfRule type="colorScale" priority="1210">
      <colorScale>
        <cfvo type="num" val="-1"/>
        <cfvo type="num" val="0"/>
        <cfvo type="num" val="2"/>
        <color rgb="FFF8696B"/>
        <color theme="0" tint="-0.249977111117893"/>
        <color rgb="FF63BE7B"/>
      </colorScale>
    </cfRule>
  </conditionalFormatting>
  <conditionalFormatting sqref="U62:V62">
    <cfRule type="colorScale" priority="1209">
      <colorScale>
        <cfvo type="num" val="-1"/>
        <cfvo type="num" val="0"/>
        <cfvo type="num" val="2"/>
        <color rgb="FFF8696B"/>
        <color theme="0" tint="-0.249977111117893"/>
        <color rgb="FF63BE7B"/>
      </colorScale>
    </cfRule>
  </conditionalFormatting>
  <conditionalFormatting sqref="W62">
    <cfRule type="colorScale" priority="1208">
      <colorScale>
        <cfvo type="num" val="-1"/>
        <cfvo type="num" val="0"/>
        <cfvo type="num" val="2"/>
        <color rgb="FFF8696B"/>
        <color theme="0" tint="-0.249977111117893"/>
        <color rgb="FF63BE7B"/>
      </colorScale>
    </cfRule>
  </conditionalFormatting>
  <conditionalFormatting sqref="X62">
    <cfRule type="colorScale" priority="1207">
      <colorScale>
        <cfvo type="num" val="-1"/>
        <cfvo type="num" val="0"/>
        <cfvo type="num" val="2"/>
        <color rgb="FFF8696B"/>
        <color theme="0" tint="-0.249977111117893"/>
        <color rgb="FF63BE7B"/>
      </colorScale>
    </cfRule>
  </conditionalFormatting>
  <conditionalFormatting sqref="Y62">
    <cfRule type="colorScale" priority="1206">
      <colorScale>
        <cfvo type="num" val="-1"/>
        <cfvo type="num" val="0"/>
        <cfvo type="num" val="2"/>
        <color rgb="FFF8696B"/>
        <color theme="0" tint="-0.249977111117893"/>
        <color rgb="FF63BE7B"/>
      </colorScale>
    </cfRule>
  </conditionalFormatting>
  <conditionalFormatting sqref="AB62">
    <cfRule type="colorScale" priority="1205">
      <colorScale>
        <cfvo type="num" val="-1"/>
        <cfvo type="num" val="0"/>
        <cfvo type="num" val="2"/>
        <color rgb="FFF8696B"/>
        <color theme="0" tint="-0.249977111117893"/>
        <color rgb="FF63BE7B"/>
      </colorScale>
    </cfRule>
  </conditionalFormatting>
  <conditionalFormatting sqref="AK62">
    <cfRule type="colorScale" priority="1202">
      <colorScale>
        <cfvo type="num" val="-1"/>
        <cfvo type="num" val="0"/>
        <cfvo type="num" val="2"/>
        <color rgb="FFF8696B"/>
        <color theme="0" tint="-0.249977111117893"/>
        <color rgb="FF63BE7B"/>
      </colorScale>
    </cfRule>
  </conditionalFormatting>
  <conditionalFormatting sqref="AN62">
    <cfRule type="colorScale" priority="1201">
      <colorScale>
        <cfvo type="num" val="-1"/>
        <cfvo type="num" val="0"/>
        <cfvo type="num" val="2"/>
        <color rgb="FFF8696B"/>
        <color theme="0" tint="-0.249977111117893"/>
        <color rgb="FF63BE7B"/>
      </colorScale>
    </cfRule>
  </conditionalFormatting>
  <conditionalFormatting sqref="AT62">
    <cfRule type="colorScale" priority="1199">
      <colorScale>
        <cfvo type="num" val="-1"/>
        <cfvo type="num" val="0"/>
        <cfvo type="num" val="2"/>
        <color rgb="FFF8696B"/>
        <color theme="0" tint="-0.249977111117893"/>
        <color rgb="FF63BE7B"/>
      </colorScale>
    </cfRule>
  </conditionalFormatting>
  <conditionalFormatting sqref="AW62">
    <cfRule type="colorScale" priority="1198">
      <colorScale>
        <cfvo type="num" val="-1"/>
        <cfvo type="num" val="0"/>
        <cfvo type="num" val="2"/>
        <color rgb="FFF8696B"/>
        <color theme="0" tint="-0.249977111117893"/>
        <color rgb="FF63BE7B"/>
      </colorScale>
    </cfRule>
  </conditionalFormatting>
  <conditionalFormatting sqref="S62">
    <cfRule type="colorScale" priority="1195">
      <colorScale>
        <cfvo type="num" val="-1"/>
        <cfvo type="num" val="0"/>
        <cfvo type="num" val="2"/>
        <color rgb="FFF8696B"/>
        <color theme="0" tint="-0.249977111117893"/>
        <color rgb="FF63BE7B"/>
      </colorScale>
    </cfRule>
  </conditionalFormatting>
  <conditionalFormatting sqref="T63">
    <cfRule type="colorScale" priority="1194">
      <colorScale>
        <cfvo type="num" val="-1"/>
        <cfvo type="num" val="0"/>
        <cfvo type="num" val="2"/>
        <color rgb="FFF8696B"/>
        <color theme="0" tint="-0.249977111117893"/>
        <color rgb="FF63BE7B"/>
      </colorScale>
    </cfRule>
  </conditionalFormatting>
  <conditionalFormatting sqref="U63:V63">
    <cfRule type="colorScale" priority="1193">
      <colorScale>
        <cfvo type="num" val="-1"/>
        <cfvo type="num" val="0"/>
        <cfvo type="num" val="2"/>
        <color rgb="FFF8696B"/>
        <color theme="0" tint="-0.249977111117893"/>
        <color rgb="FF63BE7B"/>
      </colorScale>
    </cfRule>
  </conditionalFormatting>
  <conditionalFormatting sqref="W63">
    <cfRule type="colorScale" priority="1192">
      <colorScale>
        <cfvo type="num" val="-1"/>
        <cfvo type="num" val="0"/>
        <cfvo type="num" val="2"/>
        <color rgb="FFF8696B"/>
        <color theme="0" tint="-0.249977111117893"/>
        <color rgb="FF63BE7B"/>
      </colorScale>
    </cfRule>
  </conditionalFormatting>
  <conditionalFormatting sqref="X63">
    <cfRule type="colorScale" priority="1191">
      <colorScale>
        <cfvo type="num" val="-1"/>
        <cfvo type="num" val="0"/>
        <cfvo type="num" val="2"/>
        <color rgb="FFF8696B"/>
        <color theme="0" tint="-0.249977111117893"/>
        <color rgb="FF63BE7B"/>
      </colorScale>
    </cfRule>
  </conditionalFormatting>
  <conditionalFormatting sqref="S63">
    <cfRule type="colorScale" priority="1190">
      <colorScale>
        <cfvo type="num" val="-1"/>
        <cfvo type="num" val="0"/>
        <cfvo type="num" val="2"/>
        <color rgb="FFF8696B"/>
        <color theme="0" tint="-0.249977111117893"/>
        <color rgb="FF63BE7B"/>
      </colorScale>
    </cfRule>
  </conditionalFormatting>
  <conditionalFormatting sqref="AN85">
    <cfRule type="colorScale" priority="707">
      <colorScale>
        <cfvo type="num" val="-1"/>
        <cfvo type="num" val="0"/>
        <cfvo type="num" val="2"/>
        <color rgb="FFF8696B"/>
        <color theme="0" tint="-0.249977111117893"/>
        <color rgb="FF63BE7B"/>
      </colorScale>
    </cfRule>
  </conditionalFormatting>
  <conditionalFormatting sqref="AP85">
    <cfRule type="colorScale" priority="706">
      <colorScale>
        <cfvo type="num" val="-1"/>
        <cfvo type="num" val="0"/>
        <cfvo type="num" val="2"/>
        <color rgb="FFF8696B"/>
        <color theme="0" tint="-0.249977111117893"/>
        <color rgb="FF63BE7B"/>
      </colorScale>
    </cfRule>
  </conditionalFormatting>
  <conditionalFormatting sqref="AB63">
    <cfRule type="colorScale" priority="1187">
      <colorScale>
        <cfvo type="num" val="-1"/>
        <cfvo type="num" val="0"/>
        <cfvo type="num" val="2"/>
        <color rgb="FFF8696B"/>
        <color theme="0" tint="-0.249977111117893"/>
        <color rgb="FF63BE7B"/>
      </colorScale>
    </cfRule>
  </conditionalFormatting>
  <conditionalFormatting sqref="AD63">
    <cfRule type="colorScale" priority="1186">
      <colorScale>
        <cfvo type="num" val="-1"/>
        <cfvo type="num" val="0"/>
        <cfvo type="num" val="2"/>
        <color rgb="FFF8696B"/>
        <color theme="0" tint="-0.249977111117893"/>
        <color rgb="FF63BE7B"/>
      </colorScale>
    </cfRule>
  </conditionalFormatting>
  <conditionalFormatting sqref="AE63">
    <cfRule type="colorScale" priority="1185">
      <colorScale>
        <cfvo type="num" val="-1"/>
        <cfvo type="num" val="0"/>
        <cfvo type="num" val="2"/>
        <color rgb="FFF8696B"/>
        <color theme="0" tint="-0.249977111117893"/>
        <color rgb="FF63BE7B"/>
      </colorScale>
    </cfRule>
  </conditionalFormatting>
  <conditionalFormatting sqref="AG63">
    <cfRule type="colorScale" priority="1183">
      <colorScale>
        <cfvo type="num" val="-1"/>
        <cfvo type="num" val="0"/>
        <cfvo type="num" val="2"/>
        <color rgb="FFF8696B"/>
        <color theme="0" tint="-0.249977111117893"/>
        <color rgb="FF63BE7B"/>
      </colorScale>
    </cfRule>
  </conditionalFormatting>
  <conditionalFormatting sqref="AH63">
    <cfRule type="colorScale" priority="1182">
      <colorScale>
        <cfvo type="num" val="-1"/>
        <cfvo type="num" val="0"/>
        <cfvo type="num" val="2"/>
        <color rgb="FFF8696B"/>
        <color theme="0" tint="-0.249977111117893"/>
        <color rgb="FF63BE7B"/>
      </colorScale>
    </cfRule>
  </conditionalFormatting>
  <conditionalFormatting sqref="AM83">
    <cfRule type="colorScale" priority="755">
      <colorScale>
        <cfvo type="num" val="-1"/>
        <cfvo type="num" val="0"/>
        <cfvo type="num" val="2"/>
        <color rgb="FFF8696B"/>
        <color theme="0" tint="-0.249977111117893"/>
        <color rgb="FF63BE7B"/>
      </colorScale>
    </cfRule>
  </conditionalFormatting>
  <conditionalFormatting sqref="AQ63">
    <cfRule type="colorScale" priority="1179">
      <colorScale>
        <cfvo type="num" val="-1"/>
        <cfvo type="num" val="0"/>
        <cfvo type="num" val="2"/>
        <color rgb="FFF8696B"/>
        <color theme="0" tint="-0.249977111117893"/>
        <color rgb="FF63BE7B"/>
      </colorScale>
    </cfRule>
  </conditionalFormatting>
  <conditionalFormatting sqref="AS63">
    <cfRule type="colorScale" priority="1178">
      <colorScale>
        <cfvo type="num" val="-1"/>
        <cfvo type="num" val="0"/>
        <cfvo type="num" val="2"/>
        <color rgb="FFF8696B"/>
        <color theme="0" tint="-0.249977111117893"/>
        <color rgb="FF63BE7B"/>
      </colorScale>
    </cfRule>
  </conditionalFormatting>
  <conditionalFormatting sqref="AT63">
    <cfRule type="colorScale" priority="1177">
      <colorScale>
        <cfvo type="num" val="-1"/>
        <cfvo type="num" val="0"/>
        <cfvo type="num" val="2"/>
        <color rgb="FFF8696B"/>
        <color theme="0" tint="-0.249977111117893"/>
        <color rgb="FF63BE7B"/>
      </colorScale>
    </cfRule>
  </conditionalFormatting>
  <conditionalFormatting sqref="AW63">
    <cfRule type="colorScale" priority="1175">
      <colorScale>
        <cfvo type="num" val="-1"/>
        <cfvo type="num" val="0"/>
        <cfvo type="num" val="2"/>
        <color rgb="FFF8696B"/>
        <color theme="0" tint="-0.249977111117893"/>
        <color rgb="FF63BE7B"/>
      </colorScale>
    </cfRule>
  </conditionalFormatting>
  <conditionalFormatting sqref="AY63">
    <cfRule type="colorScale" priority="1174">
      <colorScale>
        <cfvo type="num" val="-1"/>
        <cfvo type="num" val="0"/>
        <cfvo type="num" val="2"/>
        <color rgb="FFF8696B"/>
        <color theme="0" tint="-0.249977111117893"/>
        <color rgb="FF63BE7B"/>
      </colorScale>
    </cfRule>
  </conditionalFormatting>
  <conditionalFormatting sqref="AZ63">
    <cfRule type="colorScale" priority="1173">
      <colorScale>
        <cfvo type="num" val="-1"/>
        <cfvo type="num" val="0"/>
        <cfvo type="num" val="2"/>
        <color rgb="FFF8696B"/>
        <color theme="0" tint="-0.249977111117893"/>
        <color rgb="FF63BE7B"/>
      </colorScale>
    </cfRule>
  </conditionalFormatting>
  <conditionalFormatting sqref="BC63">
    <cfRule type="colorScale" priority="1172">
      <colorScale>
        <cfvo type="num" val="-1"/>
        <cfvo type="num" val="0"/>
        <cfvo type="num" val="2"/>
        <color rgb="FFF8696B"/>
        <color theme="0" tint="-0.249977111117893"/>
        <color rgb="FF63BE7B"/>
      </colorScale>
    </cfRule>
  </conditionalFormatting>
  <conditionalFormatting sqref="T64">
    <cfRule type="colorScale" priority="1171">
      <colorScale>
        <cfvo type="num" val="-1"/>
        <cfvo type="num" val="0"/>
        <cfvo type="num" val="2"/>
        <color rgb="FFF8696B"/>
        <color theme="0" tint="-0.249977111117893"/>
        <color rgb="FF63BE7B"/>
      </colorScale>
    </cfRule>
  </conditionalFormatting>
  <conditionalFormatting sqref="U64:V64">
    <cfRule type="colorScale" priority="1170">
      <colorScale>
        <cfvo type="num" val="-1"/>
        <cfvo type="num" val="0"/>
        <cfvo type="num" val="2"/>
        <color rgb="FFF8696B"/>
        <color theme="0" tint="-0.249977111117893"/>
        <color rgb="FF63BE7B"/>
      </colorScale>
    </cfRule>
  </conditionalFormatting>
  <conditionalFormatting sqref="W64">
    <cfRule type="colorScale" priority="1169">
      <colorScale>
        <cfvo type="num" val="-1"/>
        <cfvo type="num" val="0"/>
        <cfvo type="num" val="2"/>
        <color rgb="FFF8696B"/>
        <color theme="0" tint="-0.249977111117893"/>
        <color rgb="FF63BE7B"/>
      </colorScale>
    </cfRule>
  </conditionalFormatting>
  <conditionalFormatting sqref="X64">
    <cfRule type="colorScale" priority="1168">
      <colorScale>
        <cfvo type="num" val="-1"/>
        <cfvo type="num" val="0"/>
        <cfvo type="num" val="2"/>
        <color rgb="FFF8696B"/>
        <color theme="0" tint="-0.249977111117893"/>
        <color rgb="FF63BE7B"/>
      </colorScale>
    </cfRule>
  </conditionalFormatting>
  <conditionalFormatting sqref="S64">
    <cfRule type="colorScale" priority="1167">
      <colorScale>
        <cfvo type="num" val="-1"/>
        <cfvo type="num" val="0"/>
        <cfvo type="num" val="2"/>
        <color rgb="FFF8696B"/>
        <color theme="0" tint="-0.249977111117893"/>
        <color rgb="FF63BE7B"/>
      </colorScale>
    </cfRule>
  </conditionalFormatting>
  <conditionalFormatting sqref="AD86">
    <cfRule type="colorScale" priority="687">
      <colorScale>
        <cfvo type="num" val="-1"/>
        <cfvo type="num" val="0"/>
        <cfvo type="num" val="2"/>
        <color rgb="FFF8696B"/>
        <color theme="0" tint="-0.249977111117893"/>
        <color rgb="FF63BE7B"/>
      </colorScale>
    </cfRule>
  </conditionalFormatting>
  <conditionalFormatting sqref="AG86">
    <cfRule type="colorScale" priority="685">
      <colorScale>
        <cfvo type="num" val="-1"/>
        <cfvo type="num" val="0"/>
        <cfvo type="num" val="2"/>
        <color rgb="FFF8696B"/>
        <color theme="0" tint="-0.249977111117893"/>
        <color rgb="FF63BE7B"/>
      </colorScale>
    </cfRule>
  </conditionalFormatting>
  <conditionalFormatting sqref="AB64">
    <cfRule type="colorScale" priority="1164">
      <colorScale>
        <cfvo type="num" val="-1"/>
        <cfvo type="num" val="0"/>
        <cfvo type="num" val="2"/>
        <color rgb="FFF8696B"/>
        <color theme="0" tint="-0.249977111117893"/>
        <color rgb="FF63BE7B"/>
      </colorScale>
    </cfRule>
  </conditionalFormatting>
  <conditionalFormatting sqref="AD64">
    <cfRule type="colorScale" priority="1163">
      <colorScale>
        <cfvo type="num" val="-1"/>
        <cfvo type="num" val="0"/>
        <cfvo type="num" val="2"/>
        <color rgb="FFF8696B"/>
        <color theme="0" tint="-0.249977111117893"/>
        <color rgb="FF63BE7B"/>
      </colorScale>
    </cfRule>
  </conditionalFormatting>
  <conditionalFormatting sqref="AE64">
    <cfRule type="colorScale" priority="1162">
      <colorScale>
        <cfvo type="num" val="-1"/>
        <cfvo type="num" val="0"/>
        <cfvo type="num" val="2"/>
        <color rgb="FFF8696B"/>
        <color theme="0" tint="-0.249977111117893"/>
        <color rgb="FF63BE7B"/>
      </colorScale>
    </cfRule>
  </conditionalFormatting>
  <conditionalFormatting sqref="AH64">
    <cfRule type="colorScale" priority="1160">
      <colorScale>
        <cfvo type="num" val="-1"/>
        <cfvo type="num" val="0"/>
        <cfvo type="num" val="2"/>
        <color rgb="FFF8696B"/>
        <color theme="0" tint="-0.249977111117893"/>
        <color rgb="FF63BE7B"/>
      </colorScale>
    </cfRule>
  </conditionalFormatting>
  <conditionalFormatting sqref="AT82">
    <cfRule type="colorScale" priority="776">
      <colorScale>
        <cfvo type="num" val="-1"/>
        <cfvo type="num" val="0"/>
        <cfvo type="num" val="2"/>
        <color rgb="FFF8696B"/>
        <color theme="0" tint="-0.249977111117893"/>
        <color rgb="FF63BE7B"/>
      </colorScale>
    </cfRule>
  </conditionalFormatting>
  <conditionalFormatting sqref="AN64">
    <cfRule type="colorScale" priority="1158">
      <colorScale>
        <cfvo type="num" val="-1"/>
        <cfvo type="num" val="0"/>
        <cfvo type="num" val="2"/>
        <color rgb="FFF8696B"/>
        <color theme="0" tint="-0.249977111117893"/>
        <color rgb="FF63BE7B"/>
      </colorScale>
    </cfRule>
  </conditionalFormatting>
  <conditionalFormatting sqref="AQ64">
    <cfRule type="colorScale" priority="1157">
      <colorScale>
        <cfvo type="num" val="-1"/>
        <cfvo type="num" val="0"/>
        <cfvo type="num" val="2"/>
        <color rgb="FFF8696B"/>
        <color theme="0" tint="-0.249977111117893"/>
        <color rgb="FF63BE7B"/>
      </colorScale>
    </cfRule>
  </conditionalFormatting>
  <conditionalFormatting sqref="AW64">
    <cfRule type="colorScale" priority="1156">
      <colorScale>
        <cfvo type="num" val="-1"/>
        <cfvo type="num" val="0"/>
        <cfvo type="num" val="2"/>
        <color rgb="FFF8696B"/>
        <color theme="0" tint="-0.249977111117893"/>
        <color rgb="FF63BE7B"/>
      </colorScale>
    </cfRule>
  </conditionalFormatting>
  <conditionalFormatting sqref="AY64">
    <cfRule type="colorScale" priority="1155">
      <colorScale>
        <cfvo type="num" val="-1"/>
        <cfvo type="num" val="0"/>
        <cfvo type="num" val="2"/>
        <color rgb="FFF8696B"/>
        <color theme="0" tint="-0.249977111117893"/>
        <color rgb="FF63BE7B"/>
      </colorScale>
    </cfRule>
  </conditionalFormatting>
  <conditionalFormatting sqref="AT64">
    <cfRule type="colorScale" priority="1154">
      <colorScale>
        <cfvo type="num" val="-1"/>
        <cfvo type="num" val="0"/>
        <cfvo type="num" val="2"/>
        <color rgb="FFF8696B"/>
        <color theme="0" tint="-0.249977111117893"/>
        <color rgb="FF63BE7B"/>
      </colorScale>
    </cfRule>
  </conditionalFormatting>
  <conditionalFormatting sqref="AV64">
    <cfRule type="colorScale" priority="1153">
      <colorScale>
        <cfvo type="num" val="-1"/>
        <cfvo type="num" val="0"/>
        <cfvo type="num" val="2"/>
        <color rgb="FFF8696B"/>
        <color theme="0" tint="-0.249977111117893"/>
        <color rgb="FF63BE7B"/>
      </colorScale>
    </cfRule>
  </conditionalFormatting>
  <conditionalFormatting sqref="AZ64">
    <cfRule type="colorScale" priority="1152">
      <colorScale>
        <cfvo type="num" val="-1"/>
        <cfvo type="num" val="0"/>
        <cfvo type="num" val="2"/>
        <color rgb="FFF8696B"/>
        <color theme="0" tint="-0.249977111117893"/>
        <color rgb="FF63BE7B"/>
      </colorScale>
    </cfRule>
  </conditionalFormatting>
  <conditionalFormatting sqref="BC64">
    <cfRule type="colorScale" priority="1151">
      <colorScale>
        <cfvo type="num" val="-1"/>
        <cfvo type="num" val="0"/>
        <cfvo type="num" val="2"/>
        <color rgb="FFF8696B"/>
        <color theme="0" tint="-0.249977111117893"/>
        <color rgb="FF63BE7B"/>
      </colorScale>
    </cfRule>
  </conditionalFormatting>
  <conditionalFormatting sqref="T65">
    <cfRule type="colorScale" priority="1150">
      <colorScale>
        <cfvo type="num" val="-1"/>
        <cfvo type="num" val="0"/>
        <cfvo type="num" val="2"/>
        <color rgb="FFF8696B"/>
        <color theme="0" tint="-0.249977111117893"/>
        <color rgb="FF63BE7B"/>
      </colorScale>
    </cfRule>
  </conditionalFormatting>
  <conditionalFormatting sqref="U65:V65">
    <cfRule type="colorScale" priority="1149">
      <colorScale>
        <cfvo type="num" val="-1"/>
        <cfvo type="num" val="0"/>
        <cfvo type="num" val="2"/>
        <color rgb="FFF8696B"/>
        <color theme="0" tint="-0.249977111117893"/>
        <color rgb="FF63BE7B"/>
      </colorScale>
    </cfRule>
  </conditionalFormatting>
  <conditionalFormatting sqref="W65">
    <cfRule type="colorScale" priority="1148">
      <colorScale>
        <cfvo type="num" val="-1"/>
        <cfvo type="num" val="0"/>
        <cfvo type="num" val="2"/>
        <color rgb="FFF8696B"/>
        <color theme="0" tint="-0.249977111117893"/>
        <color rgb="FF63BE7B"/>
      </colorScale>
    </cfRule>
  </conditionalFormatting>
  <conditionalFormatting sqref="X65">
    <cfRule type="colorScale" priority="1147">
      <colorScale>
        <cfvo type="num" val="-1"/>
        <cfvo type="num" val="0"/>
        <cfvo type="num" val="2"/>
        <color rgb="FFF8696B"/>
        <color theme="0" tint="-0.249977111117893"/>
        <color rgb="FF63BE7B"/>
      </colorScale>
    </cfRule>
  </conditionalFormatting>
  <conditionalFormatting sqref="Y63">
    <cfRule type="colorScale" priority="1145">
      <colorScale>
        <cfvo type="num" val="-1"/>
        <cfvo type="num" val="0"/>
        <cfvo type="num" val="2"/>
        <color rgb="FFF8696B"/>
        <color theme="0" tint="-0.249977111117893"/>
        <color rgb="FF63BE7B"/>
      </colorScale>
    </cfRule>
  </conditionalFormatting>
  <conditionalFormatting sqref="AA63">
    <cfRule type="colorScale" priority="1144">
      <colorScale>
        <cfvo type="num" val="-1"/>
        <cfvo type="num" val="0"/>
        <cfvo type="num" val="2"/>
        <color rgb="FFF8696B"/>
        <color theme="0" tint="-0.249977111117893"/>
        <color rgb="FF63BE7B"/>
      </colorScale>
    </cfRule>
  </conditionalFormatting>
  <conditionalFormatting sqref="Y64">
    <cfRule type="colorScale" priority="1142">
      <colorScale>
        <cfvo type="num" val="-1"/>
        <cfvo type="num" val="0"/>
        <cfvo type="num" val="2"/>
        <color rgb="FFF8696B"/>
        <color theme="0" tint="-0.249977111117893"/>
        <color rgb="FF63BE7B"/>
      </colorScale>
    </cfRule>
  </conditionalFormatting>
  <conditionalFormatting sqref="AA64">
    <cfRule type="colorScale" priority="1141">
      <colorScale>
        <cfvo type="num" val="-1"/>
        <cfvo type="num" val="0"/>
        <cfvo type="num" val="2"/>
        <color rgb="FFF8696B"/>
        <color theme="0" tint="-0.249977111117893"/>
        <color rgb="FF63BE7B"/>
      </colorScale>
    </cfRule>
  </conditionalFormatting>
  <conditionalFormatting sqref="Y65">
    <cfRule type="colorScale" priority="1140">
      <colorScale>
        <cfvo type="num" val="-1"/>
        <cfvo type="num" val="0"/>
        <cfvo type="num" val="2"/>
        <color rgb="FFF8696B"/>
        <color theme="0" tint="-0.249977111117893"/>
        <color rgb="FF63BE7B"/>
      </colorScale>
    </cfRule>
  </conditionalFormatting>
  <conditionalFormatting sqref="AA65">
    <cfRule type="colorScale" priority="1139">
      <colorScale>
        <cfvo type="num" val="-1"/>
        <cfvo type="num" val="0"/>
        <cfvo type="num" val="2"/>
        <color rgb="FFF8696B"/>
        <color theme="0" tint="-0.249977111117893"/>
        <color rgb="FF63BE7B"/>
      </colorScale>
    </cfRule>
  </conditionalFormatting>
  <conditionalFormatting sqref="AB65">
    <cfRule type="colorScale" priority="1138">
      <colorScale>
        <cfvo type="num" val="-1"/>
        <cfvo type="num" val="0"/>
        <cfvo type="num" val="2"/>
        <color rgb="FFF8696B"/>
        <color theme="0" tint="-0.249977111117893"/>
        <color rgb="FF63BE7B"/>
      </colorScale>
    </cfRule>
  </conditionalFormatting>
  <conditionalFormatting sqref="AD65">
    <cfRule type="colorScale" priority="1137">
      <colorScale>
        <cfvo type="num" val="-1"/>
        <cfvo type="num" val="0"/>
        <cfvo type="num" val="2"/>
        <color rgb="FFF8696B"/>
        <color theme="0" tint="-0.249977111117893"/>
        <color rgb="FF63BE7B"/>
      </colorScale>
    </cfRule>
  </conditionalFormatting>
  <conditionalFormatting sqref="AE65">
    <cfRule type="colorScale" priority="1136">
      <colorScale>
        <cfvo type="num" val="-1"/>
        <cfvo type="num" val="0"/>
        <cfvo type="num" val="2"/>
        <color rgb="FFF8696B"/>
        <color theme="0" tint="-0.249977111117893"/>
        <color rgb="FF63BE7B"/>
      </colorScale>
    </cfRule>
  </conditionalFormatting>
  <conditionalFormatting sqref="AG65">
    <cfRule type="colorScale" priority="1135">
      <colorScale>
        <cfvo type="num" val="-1"/>
        <cfvo type="num" val="0"/>
        <cfvo type="num" val="2"/>
        <color rgb="FFF8696B"/>
        <color theme="0" tint="-0.249977111117893"/>
        <color rgb="FF63BE7B"/>
      </colorScale>
    </cfRule>
  </conditionalFormatting>
  <conditionalFormatting sqref="AH65">
    <cfRule type="colorScale" priority="1134">
      <colorScale>
        <cfvo type="num" val="-1"/>
        <cfvo type="num" val="0"/>
        <cfvo type="num" val="2"/>
        <color rgb="FFF8696B"/>
        <color theme="0" tint="-0.249977111117893"/>
        <color rgb="FF63BE7B"/>
      </colorScale>
    </cfRule>
  </conditionalFormatting>
  <conditionalFormatting sqref="AT83">
    <cfRule type="colorScale" priority="750">
      <colorScale>
        <cfvo type="num" val="-1"/>
        <cfvo type="num" val="0"/>
        <cfvo type="num" val="2"/>
        <color rgb="FFF8696B"/>
        <color theme="0" tint="-0.249977111117893"/>
        <color rgb="FF63BE7B"/>
      </colorScale>
    </cfRule>
  </conditionalFormatting>
  <conditionalFormatting sqref="AQ85">
    <cfRule type="colorScale" priority="705">
      <colorScale>
        <cfvo type="num" val="-1"/>
        <cfvo type="num" val="0"/>
        <cfvo type="num" val="2"/>
        <color rgb="FFF8696B"/>
        <color theme="0" tint="-0.249977111117893"/>
        <color rgb="FF63BE7B"/>
      </colorScale>
    </cfRule>
  </conditionalFormatting>
  <conditionalFormatting sqref="AQ65">
    <cfRule type="colorScale" priority="1131">
      <colorScale>
        <cfvo type="num" val="-1"/>
        <cfvo type="num" val="0"/>
        <cfvo type="num" val="2"/>
        <color rgb="FFF8696B"/>
        <color theme="0" tint="-0.249977111117893"/>
        <color rgb="FF63BE7B"/>
      </colorScale>
    </cfRule>
  </conditionalFormatting>
  <conditionalFormatting sqref="AT65">
    <cfRule type="colorScale" priority="1130">
      <colorScale>
        <cfvo type="num" val="-1"/>
        <cfvo type="num" val="0"/>
        <cfvo type="num" val="2"/>
        <color rgb="FFF8696B"/>
        <color theme="0" tint="-0.249977111117893"/>
        <color rgb="FF63BE7B"/>
      </colorScale>
    </cfRule>
  </conditionalFormatting>
  <conditionalFormatting sqref="AW65">
    <cfRule type="colorScale" priority="1129">
      <colorScale>
        <cfvo type="num" val="-1"/>
        <cfvo type="num" val="0"/>
        <cfvo type="num" val="2"/>
        <color rgb="FFF8696B"/>
        <color theme="0" tint="-0.249977111117893"/>
        <color rgb="FF63BE7B"/>
      </colorScale>
    </cfRule>
  </conditionalFormatting>
  <conditionalFormatting sqref="AY65">
    <cfRule type="colorScale" priority="1128">
      <colorScale>
        <cfvo type="num" val="-1"/>
        <cfvo type="num" val="0"/>
        <cfvo type="num" val="2"/>
        <color rgb="FFF8696B"/>
        <color theme="0" tint="-0.249977111117893"/>
        <color rgb="FF63BE7B"/>
      </colorScale>
    </cfRule>
  </conditionalFormatting>
  <conditionalFormatting sqref="BC65">
    <cfRule type="colorScale" priority="1126">
      <colorScale>
        <cfvo type="num" val="-1"/>
        <cfvo type="num" val="0"/>
        <cfvo type="num" val="2"/>
        <color rgb="FFF8696B"/>
        <color theme="0" tint="-0.249977111117893"/>
        <color rgb="FF63BE7B"/>
      </colorScale>
    </cfRule>
  </conditionalFormatting>
  <conditionalFormatting sqref="T66">
    <cfRule type="colorScale" priority="1125">
      <colorScale>
        <cfvo type="num" val="-1"/>
        <cfvo type="num" val="0"/>
        <cfvo type="num" val="2"/>
        <color rgb="FFF8696B"/>
        <color theme="0" tint="-0.249977111117893"/>
        <color rgb="FF63BE7B"/>
      </colorScale>
    </cfRule>
  </conditionalFormatting>
  <conditionalFormatting sqref="U66:V66">
    <cfRule type="colorScale" priority="1124">
      <colorScale>
        <cfvo type="num" val="-1"/>
        <cfvo type="num" val="0"/>
        <cfvo type="num" val="2"/>
        <color rgb="FFF8696B"/>
        <color theme="0" tint="-0.249977111117893"/>
        <color rgb="FF63BE7B"/>
      </colorScale>
    </cfRule>
  </conditionalFormatting>
  <conditionalFormatting sqref="W66">
    <cfRule type="colorScale" priority="1123">
      <colorScale>
        <cfvo type="num" val="-1"/>
        <cfvo type="num" val="0"/>
        <cfvo type="num" val="2"/>
        <color rgb="FFF8696B"/>
        <color theme="0" tint="-0.249977111117893"/>
        <color rgb="FF63BE7B"/>
      </colorScale>
    </cfRule>
  </conditionalFormatting>
  <conditionalFormatting sqref="X66">
    <cfRule type="colorScale" priority="1122">
      <colorScale>
        <cfvo type="num" val="-1"/>
        <cfvo type="num" val="0"/>
        <cfvo type="num" val="2"/>
        <color rgb="FFF8696B"/>
        <color theme="0" tint="-0.249977111117893"/>
        <color rgb="FF63BE7B"/>
      </colorScale>
    </cfRule>
  </conditionalFormatting>
  <conditionalFormatting sqref="S66">
    <cfRule type="colorScale" priority="1121">
      <colorScale>
        <cfvo type="num" val="-1"/>
        <cfvo type="num" val="0"/>
        <cfvo type="num" val="2"/>
        <color rgb="FFF8696B"/>
        <color theme="0" tint="-0.249977111117893"/>
        <color rgb="FF63BE7B"/>
      </colorScale>
    </cfRule>
  </conditionalFormatting>
  <conditionalFormatting sqref="Y66">
    <cfRule type="colorScale" priority="1120">
      <colorScale>
        <cfvo type="num" val="-1"/>
        <cfvo type="num" val="0"/>
        <cfvo type="num" val="2"/>
        <color rgb="FFF8696B"/>
        <color theme="0" tint="-0.249977111117893"/>
        <color rgb="FF63BE7B"/>
      </colorScale>
    </cfRule>
  </conditionalFormatting>
  <conditionalFormatting sqref="AA66">
    <cfRule type="colorScale" priority="1119">
      <colorScale>
        <cfvo type="num" val="-1"/>
        <cfvo type="num" val="0"/>
        <cfvo type="num" val="2"/>
        <color rgb="FFF8696B"/>
        <color theme="0" tint="-0.249977111117893"/>
        <color rgb="FF63BE7B"/>
      </colorScale>
    </cfRule>
  </conditionalFormatting>
  <conditionalFormatting sqref="AB66">
    <cfRule type="colorScale" priority="1118">
      <colorScale>
        <cfvo type="num" val="-1"/>
        <cfvo type="num" val="0"/>
        <cfvo type="num" val="2"/>
        <color rgb="FFF8696B"/>
        <color theme="0" tint="-0.249977111117893"/>
        <color rgb="FF63BE7B"/>
      </colorScale>
    </cfRule>
  </conditionalFormatting>
  <conditionalFormatting sqref="AD66">
    <cfRule type="colorScale" priority="1117">
      <colorScale>
        <cfvo type="num" val="-1"/>
        <cfvo type="num" val="0"/>
        <cfvo type="num" val="2"/>
        <color rgb="FFF8696B"/>
        <color theme="0" tint="-0.249977111117893"/>
        <color rgb="FF63BE7B"/>
      </colorScale>
    </cfRule>
  </conditionalFormatting>
  <conditionalFormatting sqref="AE66">
    <cfRule type="colorScale" priority="1116">
      <colorScale>
        <cfvo type="num" val="-1"/>
        <cfvo type="num" val="0"/>
        <cfvo type="num" val="2"/>
        <color rgb="FFF8696B"/>
        <color theme="0" tint="-0.249977111117893"/>
        <color rgb="FF63BE7B"/>
      </colorScale>
    </cfRule>
  </conditionalFormatting>
  <conditionalFormatting sqref="AG66">
    <cfRule type="colorScale" priority="1115">
      <colorScale>
        <cfvo type="num" val="-1"/>
        <cfvo type="num" val="0"/>
        <cfvo type="num" val="2"/>
        <color rgb="FFF8696B"/>
        <color theme="0" tint="-0.249977111117893"/>
        <color rgb="FF63BE7B"/>
      </colorScale>
    </cfRule>
  </conditionalFormatting>
  <conditionalFormatting sqref="AH66">
    <cfRule type="colorScale" priority="1114">
      <colorScale>
        <cfvo type="num" val="-1"/>
        <cfvo type="num" val="0"/>
        <cfvo type="num" val="2"/>
        <color rgb="FFF8696B"/>
        <color theme="0" tint="-0.249977111117893"/>
        <color rgb="FF63BE7B"/>
      </colorScale>
    </cfRule>
  </conditionalFormatting>
  <conditionalFormatting sqref="AN84">
    <cfRule type="colorScale" priority="730">
      <colorScale>
        <cfvo type="num" val="-1"/>
        <cfvo type="num" val="0"/>
        <cfvo type="num" val="2"/>
        <color rgb="FFF8696B"/>
        <color theme="0" tint="-0.249977111117893"/>
        <color rgb="FF63BE7B"/>
      </colorScale>
    </cfRule>
  </conditionalFormatting>
  <conditionalFormatting sqref="AW66">
    <cfRule type="colorScale" priority="1109">
      <colorScale>
        <cfvo type="num" val="-1"/>
        <cfvo type="num" val="0"/>
        <cfvo type="num" val="2"/>
        <color rgb="FFF8696B"/>
        <color theme="0" tint="-0.249977111117893"/>
        <color rgb="FF63BE7B"/>
      </colorScale>
    </cfRule>
  </conditionalFormatting>
  <conditionalFormatting sqref="AY66">
    <cfRule type="colorScale" priority="1108">
      <colorScale>
        <cfvo type="num" val="-1"/>
        <cfvo type="num" val="0"/>
        <cfvo type="num" val="2"/>
        <color rgb="FFF8696B"/>
        <color theme="0" tint="-0.249977111117893"/>
        <color rgb="FF63BE7B"/>
      </colorScale>
    </cfRule>
  </conditionalFormatting>
  <conditionalFormatting sqref="AT66">
    <cfRule type="colorScale" priority="1107">
      <colorScale>
        <cfvo type="num" val="-1"/>
        <cfvo type="num" val="0"/>
        <cfvo type="num" val="2"/>
        <color rgb="FFF8696B"/>
        <color theme="0" tint="-0.249977111117893"/>
        <color rgb="FF63BE7B"/>
      </colorScale>
    </cfRule>
  </conditionalFormatting>
  <conditionalFormatting sqref="AV66">
    <cfRule type="colorScale" priority="1106">
      <colorScale>
        <cfvo type="num" val="-1"/>
        <cfvo type="num" val="0"/>
        <cfvo type="num" val="2"/>
        <color rgb="FFF8696B"/>
        <color theme="0" tint="-0.249977111117893"/>
        <color rgb="FF63BE7B"/>
      </colorScale>
    </cfRule>
  </conditionalFormatting>
  <conditionalFormatting sqref="AZ66">
    <cfRule type="colorScale" priority="1105">
      <colorScale>
        <cfvo type="num" val="-1"/>
        <cfvo type="num" val="0"/>
        <cfvo type="num" val="2"/>
        <color rgb="FFF8696B"/>
        <color theme="0" tint="-0.249977111117893"/>
        <color rgb="FF63BE7B"/>
      </colorScale>
    </cfRule>
  </conditionalFormatting>
  <conditionalFormatting sqref="BC66">
    <cfRule type="colorScale" priority="1104">
      <colorScale>
        <cfvo type="num" val="-1"/>
        <cfvo type="num" val="0"/>
        <cfvo type="num" val="2"/>
        <color rgb="FFF8696B"/>
        <color theme="0" tint="-0.249977111117893"/>
        <color rgb="FF63BE7B"/>
      </colorScale>
    </cfRule>
  </conditionalFormatting>
  <conditionalFormatting sqref="T67">
    <cfRule type="colorScale" priority="1103">
      <colorScale>
        <cfvo type="num" val="-1"/>
        <cfvo type="num" val="0"/>
        <cfvo type="num" val="2"/>
        <color rgb="FFF8696B"/>
        <color theme="0" tint="-0.249977111117893"/>
        <color rgb="FF63BE7B"/>
      </colorScale>
    </cfRule>
  </conditionalFormatting>
  <conditionalFormatting sqref="U67:V67">
    <cfRule type="colorScale" priority="1102">
      <colorScale>
        <cfvo type="num" val="-1"/>
        <cfvo type="num" val="0"/>
        <cfvo type="num" val="2"/>
        <color rgb="FFF8696B"/>
        <color theme="0" tint="-0.249977111117893"/>
        <color rgb="FF63BE7B"/>
      </colorScale>
    </cfRule>
  </conditionalFormatting>
  <conditionalFormatting sqref="W67">
    <cfRule type="colorScale" priority="1101">
      <colorScale>
        <cfvo type="num" val="-1"/>
        <cfvo type="num" val="0"/>
        <cfvo type="num" val="2"/>
        <color rgb="FFF8696B"/>
        <color theme="0" tint="-0.249977111117893"/>
        <color rgb="FF63BE7B"/>
      </colorScale>
    </cfRule>
  </conditionalFormatting>
  <conditionalFormatting sqref="X67">
    <cfRule type="colorScale" priority="1100">
      <colorScale>
        <cfvo type="num" val="-1"/>
        <cfvo type="num" val="0"/>
        <cfvo type="num" val="2"/>
        <color rgb="FFF8696B"/>
        <color theme="0" tint="-0.249977111117893"/>
        <color rgb="FF63BE7B"/>
      </colorScale>
    </cfRule>
  </conditionalFormatting>
  <conditionalFormatting sqref="S67">
    <cfRule type="colorScale" priority="1099">
      <colorScale>
        <cfvo type="num" val="-1"/>
        <cfvo type="num" val="0"/>
        <cfvo type="num" val="2"/>
        <color rgb="FFF8696B"/>
        <color theme="0" tint="-0.249977111117893"/>
        <color rgb="FF63BE7B"/>
      </colorScale>
    </cfRule>
  </conditionalFormatting>
  <conditionalFormatting sqref="Y67">
    <cfRule type="colorScale" priority="1098">
      <colorScale>
        <cfvo type="num" val="-1"/>
        <cfvo type="num" val="0"/>
        <cfvo type="num" val="2"/>
        <color rgb="FFF8696B"/>
        <color theme="0" tint="-0.249977111117893"/>
        <color rgb="FF63BE7B"/>
      </colorScale>
    </cfRule>
  </conditionalFormatting>
  <conditionalFormatting sqref="AA67">
    <cfRule type="colorScale" priority="1097">
      <colorScale>
        <cfvo type="num" val="-1"/>
        <cfvo type="num" val="0"/>
        <cfvo type="num" val="2"/>
        <color rgb="FFF8696B"/>
        <color theme="0" tint="-0.249977111117893"/>
        <color rgb="FF63BE7B"/>
      </colorScale>
    </cfRule>
  </conditionalFormatting>
  <conditionalFormatting sqref="AB67">
    <cfRule type="colorScale" priority="1096">
      <colorScale>
        <cfvo type="num" val="-1"/>
        <cfvo type="num" val="0"/>
        <cfvo type="num" val="2"/>
        <color rgb="FFF8696B"/>
        <color theme="0" tint="-0.249977111117893"/>
        <color rgb="FF63BE7B"/>
      </colorScale>
    </cfRule>
  </conditionalFormatting>
  <conditionalFormatting sqref="AD67">
    <cfRule type="colorScale" priority="1095">
      <colorScale>
        <cfvo type="num" val="-1"/>
        <cfvo type="num" val="0"/>
        <cfvo type="num" val="2"/>
        <color rgb="FFF8696B"/>
        <color theme="0" tint="-0.249977111117893"/>
        <color rgb="FF63BE7B"/>
      </colorScale>
    </cfRule>
  </conditionalFormatting>
  <conditionalFormatting sqref="AE67">
    <cfRule type="colorScale" priority="1094">
      <colorScale>
        <cfvo type="num" val="-1"/>
        <cfvo type="num" val="0"/>
        <cfvo type="num" val="2"/>
        <color rgb="FFF8696B"/>
        <color theme="0" tint="-0.249977111117893"/>
        <color rgb="FF63BE7B"/>
      </colorScale>
    </cfRule>
  </conditionalFormatting>
  <conditionalFormatting sqref="AH67">
    <cfRule type="colorScale" priority="1092">
      <colorScale>
        <cfvo type="num" val="-1"/>
        <cfvo type="num" val="0"/>
        <cfvo type="num" val="2"/>
        <color rgb="FFF8696B"/>
        <color theme="0" tint="-0.249977111117893"/>
        <color rgb="FF63BE7B"/>
      </colorScale>
    </cfRule>
  </conditionalFormatting>
  <conditionalFormatting sqref="AM85">
    <cfRule type="colorScale" priority="708">
      <colorScale>
        <cfvo type="num" val="-1"/>
        <cfvo type="num" val="0"/>
        <cfvo type="num" val="2"/>
        <color rgb="FFF8696B"/>
        <color theme="0" tint="-0.249977111117893"/>
        <color rgb="FF63BE7B"/>
      </colorScale>
    </cfRule>
  </conditionalFormatting>
  <conditionalFormatting sqref="AN65">
    <cfRule type="colorScale" priority="1090">
      <colorScale>
        <cfvo type="num" val="-1"/>
        <cfvo type="num" val="0"/>
        <cfvo type="num" val="2"/>
        <color rgb="FFF8696B"/>
        <color theme="0" tint="-0.249977111117893"/>
        <color rgb="FF63BE7B"/>
      </colorScale>
    </cfRule>
  </conditionalFormatting>
  <conditionalFormatting sqref="AN66">
    <cfRule type="colorScale" priority="1089">
      <colorScale>
        <cfvo type="num" val="-1"/>
        <cfvo type="num" val="0"/>
        <cfvo type="num" val="2"/>
        <color rgb="FFF8696B"/>
        <color theme="0" tint="-0.249977111117893"/>
        <color rgb="FF63BE7B"/>
      </colorScale>
    </cfRule>
  </conditionalFormatting>
  <conditionalFormatting sqref="AN63">
    <cfRule type="colorScale" priority="1088">
      <colorScale>
        <cfvo type="num" val="-1"/>
        <cfvo type="num" val="0"/>
        <cfvo type="num" val="2"/>
        <color rgb="FFF8696B"/>
        <color theme="0" tint="-0.249977111117893"/>
        <color rgb="FF63BE7B"/>
      </colorScale>
    </cfRule>
  </conditionalFormatting>
  <conditionalFormatting sqref="AN67">
    <cfRule type="colorScale" priority="1087">
      <colorScale>
        <cfvo type="num" val="-1"/>
        <cfvo type="num" val="0"/>
        <cfvo type="num" val="2"/>
        <color rgb="FFF8696B"/>
        <color theme="0" tint="-0.249977111117893"/>
        <color rgb="FF63BE7B"/>
      </colorScale>
    </cfRule>
  </conditionalFormatting>
  <conditionalFormatting sqref="AQ67">
    <cfRule type="colorScale" priority="1086">
      <colorScale>
        <cfvo type="num" val="-1"/>
        <cfvo type="num" val="0"/>
        <cfvo type="num" val="2"/>
        <color rgb="FFF8696B"/>
        <color theme="0" tint="-0.249977111117893"/>
        <color rgb="FF63BE7B"/>
      </colorScale>
    </cfRule>
  </conditionalFormatting>
  <conditionalFormatting sqref="AT67">
    <cfRule type="colorScale" priority="1085">
      <colorScale>
        <cfvo type="num" val="-1"/>
        <cfvo type="num" val="0"/>
        <cfvo type="num" val="2"/>
        <color rgb="FFF8696B"/>
        <color theme="0" tint="-0.249977111117893"/>
        <color rgb="FF63BE7B"/>
      </colorScale>
    </cfRule>
  </conditionalFormatting>
  <conditionalFormatting sqref="AV67">
    <cfRule type="colorScale" priority="1084">
      <colorScale>
        <cfvo type="num" val="-1"/>
        <cfvo type="num" val="0"/>
        <cfvo type="num" val="2"/>
        <color rgb="FFF8696B"/>
        <color theme="0" tint="-0.249977111117893"/>
        <color rgb="FF63BE7B"/>
      </colorScale>
    </cfRule>
  </conditionalFormatting>
  <conditionalFormatting sqref="AW67">
    <cfRule type="colorScale" priority="1083">
      <colorScale>
        <cfvo type="num" val="-1"/>
        <cfvo type="num" val="0"/>
        <cfvo type="num" val="2"/>
        <color rgb="FFF8696B"/>
        <color theme="0" tint="-0.249977111117893"/>
        <color rgb="FF63BE7B"/>
      </colorScale>
    </cfRule>
  </conditionalFormatting>
  <conditionalFormatting sqref="AY67">
    <cfRule type="colorScale" priority="1082">
      <colorScale>
        <cfvo type="num" val="-1"/>
        <cfvo type="num" val="0"/>
        <cfvo type="num" val="2"/>
        <color rgb="FFF8696B"/>
        <color theme="0" tint="-0.249977111117893"/>
        <color rgb="FF63BE7B"/>
      </colorScale>
    </cfRule>
  </conditionalFormatting>
  <conditionalFormatting sqref="AZ67">
    <cfRule type="colorScale" priority="1081">
      <colorScale>
        <cfvo type="num" val="-1"/>
        <cfvo type="num" val="0"/>
        <cfvo type="num" val="2"/>
        <color rgb="FFF8696B"/>
        <color theme="0" tint="-0.249977111117893"/>
        <color rgb="FF63BE7B"/>
      </colorScale>
    </cfRule>
  </conditionalFormatting>
  <conditionalFormatting sqref="BC67">
    <cfRule type="colorScale" priority="1080">
      <colorScale>
        <cfvo type="num" val="-1"/>
        <cfvo type="num" val="0"/>
        <cfvo type="num" val="2"/>
        <color rgb="FFF8696B"/>
        <color theme="0" tint="-0.249977111117893"/>
        <color rgb="FF63BE7B"/>
      </colorScale>
    </cfRule>
  </conditionalFormatting>
  <conditionalFormatting sqref="T68">
    <cfRule type="colorScale" priority="1079">
      <colorScale>
        <cfvo type="num" val="-1"/>
        <cfvo type="num" val="0"/>
        <cfvo type="num" val="2"/>
        <color rgb="FFF8696B"/>
        <color theme="0" tint="-0.249977111117893"/>
        <color rgb="FF63BE7B"/>
      </colorScale>
    </cfRule>
  </conditionalFormatting>
  <conditionalFormatting sqref="U68:V68">
    <cfRule type="colorScale" priority="1078">
      <colorScale>
        <cfvo type="num" val="-1"/>
        <cfvo type="num" val="0"/>
        <cfvo type="num" val="2"/>
        <color rgb="FFF8696B"/>
        <color theme="0" tint="-0.249977111117893"/>
        <color rgb="FF63BE7B"/>
      </colorScale>
    </cfRule>
  </conditionalFormatting>
  <conditionalFormatting sqref="W68">
    <cfRule type="colorScale" priority="1077">
      <colorScale>
        <cfvo type="num" val="-1"/>
        <cfvo type="num" val="0"/>
        <cfvo type="num" val="2"/>
        <color rgb="FFF8696B"/>
        <color theme="0" tint="-0.249977111117893"/>
        <color rgb="FF63BE7B"/>
      </colorScale>
    </cfRule>
  </conditionalFormatting>
  <conditionalFormatting sqref="X68">
    <cfRule type="colorScale" priority="1076">
      <colorScale>
        <cfvo type="num" val="-1"/>
        <cfvo type="num" val="0"/>
        <cfvo type="num" val="2"/>
        <color rgb="FFF8696B"/>
        <color theme="0" tint="-0.249977111117893"/>
        <color rgb="FF63BE7B"/>
      </colorScale>
    </cfRule>
  </conditionalFormatting>
  <conditionalFormatting sqref="S68">
    <cfRule type="colorScale" priority="1075">
      <colorScale>
        <cfvo type="num" val="-1"/>
        <cfvo type="num" val="0"/>
        <cfvo type="num" val="2"/>
        <color rgb="FFF8696B"/>
        <color theme="0" tint="-0.249977111117893"/>
        <color rgb="FF63BE7B"/>
      </colorScale>
    </cfRule>
  </conditionalFormatting>
  <conditionalFormatting sqref="Y68">
    <cfRule type="colorScale" priority="1074">
      <colorScale>
        <cfvo type="num" val="-1"/>
        <cfvo type="num" val="0"/>
        <cfvo type="num" val="2"/>
        <color rgb="FFF8696B"/>
        <color theme="0" tint="-0.249977111117893"/>
        <color rgb="FF63BE7B"/>
      </colorScale>
    </cfRule>
  </conditionalFormatting>
  <conditionalFormatting sqref="AA68">
    <cfRule type="colorScale" priority="1073">
      <colorScale>
        <cfvo type="num" val="-1"/>
        <cfvo type="num" val="0"/>
        <cfvo type="num" val="2"/>
        <color rgb="FFF8696B"/>
        <color theme="0" tint="-0.249977111117893"/>
        <color rgb="FF63BE7B"/>
      </colorScale>
    </cfRule>
  </conditionalFormatting>
  <conditionalFormatting sqref="AB68">
    <cfRule type="colorScale" priority="1072">
      <colorScale>
        <cfvo type="num" val="-1"/>
        <cfvo type="num" val="0"/>
        <cfvo type="num" val="2"/>
        <color rgb="FFF8696B"/>
        <color theme="0" tint="-0.249977111117893"/>
        <color rgb="FF63BE7B"/>
      </colorScale>
    </cfRule>
  </conditionalFormatting>
  <conditionalFormatting sqref="AD68">
    <cfRule type="colorScale" priority="1071">
      <colorScale>
        <cfvo type="num" val="-1"/>
        <cfvo type="num" val="0"/>
        <cfvo type="num" val="2"/>
        <color rgb="FFF8696B"/>
        <color theme="0" tint="-0.249977111117893"/>
        <color rgb="FF63BE7B"/>
      </colorScale>
    </cfRule>
  </conditionalFormatting>
  <conditionalFormatting sqref="AE68">
    <cfRule type="colorScale" priority="1070">
      <colorScale>
        <cfvo type="num" val="-1"/>
        <cfvo type="num" val="0"/>
        <cfvo type="num" val="2"/>
        <color rgb="FFF8696B"/>
        <color theme="0" tint="-0.249977111117893"/>
        <color rgb="FF63BE7B"/>
      </colorScale>
    </cfRule>
  </conditionalFormatting>
  <conditionalFormatting sqref="AG68">
    <cfRule type="colorScale" priority="1069">
      <colorScale>
        <cfvo type="num" val="-1"/>
        <cfvo type="num" val="0"/>
        <cfvo type="num" val="2"/>
        <color rgb="FFF8696B"/>
        <color theme="0" tint="-0.249977111117893"/>
        <color rgb="FF63BE7B"/>
      </colorScale>
    </cfRule>
  </conditionalFormatting>
  <conditionalFormatting sqref="AH68">
    <cfRule type="colorScale" priority="1068">
      <colorScale>
        <cfvo type="num" val="-1"/>
        <cfvo type="num" val="0"/>
        <cfvo type="num" val="2"/>
        <color rgb="FFF8696B"/>
        <color theme="0" tint="-0.249977111117893"/>
        <color rgb="FF63BE7B"/>
      </colorScale>
    </cfRule>
  </conditionalFormatting>
  <conditionalFormatting sqref="AH86">
    <cfRule type="colorScale" priority="684">
      <colorScale>
        <cfvo type="num" val="-1"/>
        <cfvo type="num" val="0"/>
        <cfvo type="num" val="2"/>
        <color rgb="FFF8696B"/>
        <color theme="0" tint="-0.249977111117893"/>
        <color rgb="FF63BE7B"/>
      </colorScale>
    </cfRule>
  </conditionalFormatting>
  <conditionalFormatting sqref="AN68">
    <cfRule type="colorScale" priority="1066">
      <colorScale>
        <cfvo type="num" val="-1"/>
        <cfvo type="num" val="0"/>
        <cfvo type="num" val="2"/>
        <color rgb="FFF8696B"/>
        <color theme="0" tint="-0.249977111117893"/>
        <color rgb="FF63BE7B"/>
      </colorScale>
    </cfRule>
  </conditionalFormatting>
  <conditionalFormatting sqref="AQ68">
    <cfRule type="colorScale" priority="1065">
      <colorScale>
        <cfvo type="num" val="-1"/>
        <cfvo type="num" val="0"/>
        <cfvo type="num" val="2"/>
        <color rgb="FFF8696B"/>
        <color theme="0" tint="-0.249977111117893"/>
        <color rgb="FF63BE7B"/>
      </colorScale>
    </cfRule>
  </conditionalFormatting>
  <conditionalFormatting sqref="AT68">
    <cfRule type="colorScale" priority="1064">
      <colorScale>
        <cfvo type="num" val="-1"/>
        <cfvo type="num" val="0"/>
        <cfvo type="num" val="2"/>
        <color rgb="FFF8696B"/>
        <color theme="0" tint="-0.249977111117893"/>
        <color rgb="FF63BE7B"/>
      </colorScale>
    </cfRule>
  </conditionalFormatting>
  <conditionalFormatting sqref="AY68">
    <cfRule type="colorScale" priority="1062">
      <colorScale>
        <cfvo type="num" val="-1"/>
        <cfvo type="num" val="0"/>
        <cfvo type="num" val="2"/>
        <color rgb="FFF8696B"/>
        <color theme="0" tint="-0.249977111117893"/>
        <color rgb="FF63BE7B"/>
      </colorScale>
    </cfRule>
  </conditionalFormatting>
  <conditionalFormatting sqref="AW68">
    <cfRule type="colorScale" priority="1061">
      <colorScale>
        <cfvo type="num" val="-1"/>
        <cfvo type="num" val="0"/>
        <cfvo type="num" val="2"/>
        <color rgb="FFF8696B"/>
        <color theme="0" tint="-0.249977111117893"/>
        <color rgb="FF63BE7B"/>
      </colorScale>
    </cfRule>
  </conditionalFormatting>
  <conditionalFormatting sqref="AZ68">
    <cfRule type="colorScale" priority="1060">
      <colorScale>
        <cfvo type="num" val="-1"/>
        <cfvo type="num" val="0"/>
        <cfvo type="num" val="2"/>
        <color rgb="FFF8696B"/>
        <color theme="0" tint="-0.249977111117893"/>
        <color rgb="FF63BE7B"/>
      </colorScale>
    </cfRule>
  </conditionalFormatting>
  <conditionalFormatting sqref="BC68">
    <cfRule type="colorScale" priority="1059">
      <colorScale>
        <cfvo type="num" val="-1"/>
        <cfvo type="num" val="0"/>
        <cfvo type="num" val="2"/>
        <color rgb="FFF8696B"/>
        <color theme="0" tint="-0.249977111117893"/>
        <color rgb="FF63BE7B"/>
      </colorScale>
    </cfRule>
  </conditionalFormatting>
  <conditionalFormatting sqref="T69">
    <cfRule type="colorScale" priority="1058">
      <colorScale>
        <cfvo type="num" val="-1"/>
        <cfvo type="num" val="0"/>
        <cfvo type="num" val="2"/>
        <color rgb="FFF8696B"/>
        <color theme="0" tint="-0.249977111117893"/>
        <color rgb="FF63BE7B"/>
      </colorScale>
    </cfRule>
  </conditionalFormatting>
  <conditionalFormatting sqref="U69:V69">
    <cfRule type="colorScale" priority="1057">
      <colorScale>
        <cfvo type="num" val="-1"/>
        <cfvo type="num" val="0"/>
        <cfvo type="num" val="2"/>
        <color rgb="FFF8696B"/>
        <color theme="0" tint="-0.249977111117893"/>
        <color rgb="FF63BE7B"/>
      </colorScale>
    </cfRule>
  </conditionalFormatting>
  <conditionalFormatting sqref="W69">
    <cfRule type="colorScale" priority="1056">
      <colorScale>
        <cfvo type="num" val="-1"/>
        <cfvo type="num" val="0"/>
        <cfvo type="num" val="2"/>
        <color rgb="FFF8696B"/>
        <color theme="0" tint="-0.249977111117893"/>
        <color rgb="FF63BE7B"/>
      </colorScale>
    </cfRule>
  </conditionalFormatting>
  <conditionalFormatting sqref="X69">
    <cfRule type="colorScale" priority="1055">
      <colorScale>
        <cfvo type="num" val="-1"/>
        <cfvo type="num" val="0"/>
        <cfvo type="num" val="2"/>
        <color rgb="FFF8696B"/>
        <color theme="0" tint="-0.249977111117893"/>
        <color rgb="FF63BE7B"/>
      </colorScale>
    </cfRule>
  </conditionalFormatting>
  <conditionalFormatting sqref="S69">
    <cfRule type="colorScale" priority="1054">
      <colorScale>
        <cfvo type="num" val="-1"/>
        <cfvo type="num" val="0"/>
        <cfvo type="num" val="2"/>
        <color rgb="FFF8696B"/>
        <color theme="0" tint="-0.249977111117893"/>
        <color rgb="FF63BE7B"/>
      </colorScale>
    </cfRule>
  </conditionalFormatting>
  <conditionalFormatting sqref="Y69">
    <cfRule type="colorScale" priority="1053">
      <colorScale>
        <cfvo type="num" val="-1"/>
        <cfvo type="num" val="0"/>
        <cfvo type="num" val="2"/>
        <color rgb="FFF8696B"/>
        <color theme="0" tint="-0.249977111117893"/>
        <color rgb="FF63BE7B"/>
      </colorScale>
    </cfRule>
  </conditionalFormatting>
  <conditionalFormatting sqref="AA69">
    <cfRule type="colorScale" priority="1052">
      <colorScale>
        <cfvo type="num" val="-1"/>
        <cfvo type="num" val="0"/>
        <cfvo type="num" val="2"/>
        <color rgb="FFF8696B"/>
        <color theme="0" tint="-0.249977111117893"/>
        <color rgb="FF63BE7B"/>
      </colorScale>
    </cfRule>
  </conditionalFormatting>
  <conditionalFormatting sqref="AB69">
    <cfRule type="colorScale" priority="1051">
      <colorScale>
        <cfvo type="num" val="-1"/>
        <cfvo type="num" val="0"/>
        <cfvo type="num" val="2"/>
        <color rgb="FFF8696B"/>
        <color theme="0" tint="-0.249977111117893"/>
        <color rgb="FF63BE7B"/>
      </colorScale>
    </cfRule>
  </conditionalFormatting>
  <conditionalFormatting sqref="AD69">
    <cfRule type="colorScale" priority="1050">
      <colorScale>
        <cfvo type="num" val="-1"/>
        <cfvo type="num" val="0"/>
        <cfvo type="num" val="2"/>
        <color rgb="FFF8696B"/>
        <color theme="0" tint="-0.249977111117893"/>
        <color rgb="FF63BE7B"/>
      </colorScale>
    </cfRule>
  </conditionalFormatting>
  <conditionalFormatting sqref="AE69">
    <cfRule type="colorScale" priority="1049">
      <colorScale>
        <cfvo type="num" val="-1"/>
        <cfvo type="num" val="0"/>
        <cfvo type="num" val="2"/>
        <color rgb="FFF8696B"/>
        <color theme="0" tint="-0.249977111117893"/>
        <color rgb="FF63BE7B"/>
      </colorScale>
    </cfRule>
  </conditionalFormatting>
  <conditionalFormatting sqref="AG69">
    <cfRule type="colorScale" priority="1048">
      <colorScale>
        <cfvo type="num" val="-1"/>
        <cfvo type="num" val="0"/>
        <cfvo type="num" val="2"/>
        <color rgb="FFF8696B"/>
        <color theme="0" tint="-0.249977111117893"/>
        <color rgb="FF63BE7B"/>
      </colorScale>
    </cfRule>
  </conditionalFormatting>
  <conditionalFormatting sqref="AH69">
    <cfRule type="colorScale" priority="1047">
      <colorScale>
        <cfvo type="num" val="-1"/>
        <cfvo type="num" val="0"/>
        <cfvo type="num" val="2"/>
        <color rgb="FFF8696B"/>
        <color theme="0" tint="-0.249977111117893"/>
        <color rgb="FF63BE7B"/>
      </colorScale>
    </cfRule>
  </conditionalFormatting>
  <conditionalFormatting sqref="AK69">
    <cfRule type="colorScale" priority="1045">
      <colorScale>
        <cfvo type="num" val="-1"/>
        <cfvo type="num" val="0"/>
        <cfvo type="num" val="2"/>
        <color rgb="FFF8696B"/>
        <color theme="0" tint="-0.249977111117893"/>
        <color rgb="FF63BE7B"/>
      </colorScale>
    </cfRule>
  </conditionalFormatting>
  <conditionalFormatting sqref="AN69">
    <cfRule type="colorScale" priority="1044">
      <colorScale>
        <cfvo type="num" val="-1"/>
        <cfvo type="num" val="0"/>
        <cfvo type="num" val="2"/>
        <color rgb="FFF8696B"/>
        <color theme="0" tint="-0.249977111117893"/>
        <color rgb="FF63BE7B"/>
      </colorScale>
    </cfRule>
  </conditionalFormatting>
  <conditionalFormatting sqref="AQ69">
    <cfRule type="colorScale" priority="1043">
      <colorScale>
        <cfvo type="num" val="-1"/>
        <cfvo type="num" val="0"/>
        <cfvo type="num" val="2"/>
        <color rgb="FFF8696B"/>
        <color theme="0" tint="-0.249977111117893"/>
        <color rgb="FF63BE7B"/>
      </colorScale>
    </cfRule>
  </conditionalFormatting>
  <conditionalFormatting sqref="AT69">
    <cfRule type="colorScale" priority="1042">
      <colorScale>
        <cfvo type="num" val="-1"/>
        <cfvo type="num" val="0"/>
        <cfvo type="num" val="2"/>
        <color rgb="FFF8696B"/>
        <color theme="0" tint="-0.249977111117893"/>
        <color rgb="FF63BE7B"/>
      </colorScale>
    </cfRule>
  </conditionalFormatting>
  <conditionalFormatting sqref="AY69">
    <cfRule type="colorScale" priority="1040">
      <colorScale>
        <cfvo type="num" val="-1"/>
        <cfvo type="num" val="0"/>
        <cfvo type="num" val="2"/>
        <color rgb="FFF8696B"/>
        <color theme="0" tint="-0.249977111117893"/>
        <color rgb="FF63BE7B"/>
      </colorScale>
    </cfRule>
  </conditionalFormatting>
  <conditionalFormatting sqref="AZ69">
    <cfRule type="colorScale" priority="1039">
      <colorScale>
        <cfvo type="num" val="-1"/>
        <cfvo type="num" val="0"/>
        <cfvo type="num" val="2"/>
        <color rgb="FFF8696B"/>
        <color theme="0" tint="-0.249977111117893"/>
        <color rgb="FF63BE7B"/>
      </colorScale>
    </cfRule>
  </conditionalFormatting>
  <conditionalFormatting sqref="BC69">
    <cfRule type="colorScale" priority="1038">
      <colorScale>
        <cfvo type="num" val="-1"/>
        <cfvo type="num" val="0"/>
        <cfvo type="num" val="2"/>
        <color rgb="FFF8696B"/>
        <color theme="0" tint="-0.249977111117893"/>
        <color rgb="FF63BE7B"/>
      </colorScale>
    </cfRule>
  </conditionalFormatting>
  <conditionalFormatting sqref="T70">
    <cfRule type="colorScale" priority="1037">
      <colorScale>
        <cfvo type="num" val="-1"/>
        <cfvo type="num" val="0"/>
        <cfvo type="num" val="2"/>
        <color rgb="FFF8696B"/>
        <color theme="0" tint="-0.249977111117893"/>
        <color rgb="FF63BE7B"/>
      </colorScale>
    </cfRule>
  </conditionalFormatting>
  <conditionalFormatting sqref="U70:V70">
    <cfRule type="colorScale" priority="1036">
      <colorScale>
        <cfvo type="num" val="-1"/>
        <cfvo type="num" val="0"/>
        <cfvo type="num" val="2"/>
        <color rgb="FFF8696B"/>
        <color theme="0" tint="-0.249977111117893"/>
        <color rgb="FF63BE7B"/>
      </colorScale>
    </cfRule>
  </conditionalFormatting>
  <conditionalFormatting sqref="W70">
    <cfRule type="colorScale" priority="1035">
      <colorScale>
        <cfvo type="num" val="-1"/>
        <cfvo type="num" val="0"/>
        <cfvo type="num" val="2"/>
        <color rgb="FFF8696B"/>
        <color theme="0" tint="-0.249977111117893"/>
        <color rgb="FF63BE7B"/>
      </colorScale>
    </cfRule>
  </conditionalFormatting>
  <conditionalFormatting sqref="X70">
    <cfRule type="colorScale" priority="1034">
      <colorScale>
        <cfvo type="num" val="-1"/>
        <cfvo type="num" val="0"/>
        <cfvo type="num" val="2"/>
        <color rgb="FFF8696B"/>
        <color theme="0" tint="-0.249977111117893"/>
        <color rgb="FF63BE7B"/>
      </colorScale>
    </cfRule>
  </conditionalFormatting>
  <conditionalFormatting sqref="S70">
    <cfRule type="colorScale" priority="1033">
      <colorScale>
        <cfvo type="num" val="-1"/>
        <cfvo type="num" val="0"/>
        <cfvo type="num" val="2"/>
        <color rgb="FFF8696B"/>
        <color theme="0" tint="-0.249977111117893"/>
        <color rgb="FF63BE7B"/>
      </colorScale>
    </cfRule>
  </conditionalFormatting>
  <conditionalFormatting sqref="Y70">
    <cfRule type="colorScale" priority="1032">
      <colorScale>
        <cfvo type="num" val="-1"/>
        <cfvo type="num" val="0"/>
        <cfvo type="num" val="2"/>
        <color rgb="FFF8696B"/>
        <color theme="0" tint="-0.249977111117893"/>
        <color rgb="FF63BE7B"/>
      </colorScale>
    </cfRule>
  </conditionalFormatting>
  <conditionalFormatting sqref="AA70">
    <cfRule type="colorScale" priority="1031">
      <colorScale>
        <cfvo type="num" val="-1"/>
        <cfvo type="num" val="0"/>
        <cfvo type="num" val="2"/>
        <color rgb="FFF8696B"/>
        <color theme="0" tint="-0.249977111117893"/>
        <color rgb="FF63BE7B"/>
      </colorScale>
    </cfRule>
  </conditionalFormatting>
  <conditionalFormatting sqref="AB70">
    <cfRule type="colorScale" priority="1030">
      <colorScale>
        <cfvo type="num" val="-1"/>
        <cfvo type="num" val="0"/>
        <cfvo type="num" val="2"/>
        <color rgb="FFF8696B"/>
        <color theme="0" tint="-0.249977111117893"/>
        <color rgb="FF63BE7B"/>
      </colorScale>
    </cfRule>
  </conditionalFormatting>
  <conditionalFormatting sqref="AD70">
    <cfRule type="colorScale" priority="1029">
      <colorScale>
        <cfvo type="num" val="-1"/>
        <cfvo type="num" val="0"/>
        <cfvo type="num" val="2"/>
        <color rgb="FFF8696B"/>
        <color theme="0" tint="-0.249977111117893"/>
        <color rgb="FF63BE7B"/>
      </colorScale>
    </cfRule>
  </conditionalFormatting>
  <conditionalFormatting sqref="AE70">
    <cfRule type="colorScale" priority="1028">
      <colorScale>
        <cfvo type="num" val="-1"/>
        <cfvo type="num" val="0"/>
        <cfvo type="num" val="2"/>
        <color rgb="FFF8696B"/>
        <color theme="0" tint="-0.249977111117893"/>
        <color rgb="FF63BE7B"/>
      </colorScale>
    </cfRule>
  </conditionalFormatting>
  <conditionalFormatting sqref="AG70">
    <cfRule type="colorScale" priority="1027">
      <colorScale>
        <cfvo type="num" val="-1"/>
        <cfvo type="num" val="0"/>
        <cfvo type="num" val="2"/>
        <color rgb="FFF8696B"/>
        <color theme="0" tint="-0.249977111117893"/>
        <color rgb="FF63BE7B"/>
      </colorScale>
    </cfRule>
  </conditionalFormatting>
  <conditionalFormatting sqref="AH70">
    <cfRule type="colorScale" priority="1026">
      <colorScale>
        <cfvo type="num" val="-1"/>
        <cfvo type="num" val="0"/>
        <cfvo type="num" val="2"/>
        <color rgb="FFF8696B"/>
        <color theme="0" tint="-0.249977111117893"/>
        <color rgb="FF63BE7B"/>
      </colorScale>
    </cfRule>
  </conditionalFormatting>
  <conditionalFormatting sqref="AN70">
    <cfRule type="colorScale" priority="1024">
      <colorScale>
        <cfvo type="num" val="-1"/>
        <cfvo type="num" val="0"/>
        <cfvo type="num" val="2"/>
        <color rgb="FFF8696B"/>
        <color theme="0" tint="-0.249977111117893"/>
        <color rgb="FF63BE7B"/>
      </colorScale>
    </cfRule>
  </conditionalFormatting>
  <conditionalFormatting sqref="AQ70">
    <cfRule type="colorScale" priority="1023">
      <colorScale>
        <cfvo type="num" val="-1"/>
        <cfvo type="num" val="0"/>
        <cfvo type="num" val="2"/>
        <color rgb="FFF8696B"/>
        <color theme="0" tint="-0.249977111117893"/>
        <color rgb="FF63BE7B"/>
      </colorScale>
    </cfRule>
  </conditionalFormatting>
  <conditionalFormatting sqref="AT70">
    <cfRule type="colorScale" priority="1022">
      <colorScale>
        <cfvo type="num" val="-1"/>
        <cfvo type="num" val="0"/>
        <cfvo type="num" val="2"/>
        <color rgb="FFF8696B"/>
        <color theme="0" tint="-0.249977111117893"/>
        <color rgb="FF63BE7B"/>
      </colorScale>
    </cfRule>
  </conditionalFormatting>
  <conditionalFormatting sqref="AW70">
    <cfRule type="colorScale" priority="1021">
      <colorScale>
        <cfvo type="num" val="-1"/>
        <cfvo type="num" val="0"/>
        <cfvo type="num" val="2"/>
        <color rgb="FFF8696B"/>
        <color theme="0" tint="-0.249977111117893"/>
        <color rgb="FF63BE7B"/>
      </colorScale>
    </cfRule>
  </conditionalFormatting>
  <conditionalFormatting sqref="AY70">
    <cfRule type="colorScale" priority="1020">
      <colorScale>
        <cfvo type="num" val="-1"/>
        <cfvo type="num" val="0"/>
        <cfvo type="num" val="2"/>
        <color rgb="FFF8696B"/>
        <color theme="0" tint="-0.249977111117893"/>
        <color rgb="FF63BE7B"/>
      </colorScale>
    </cfRule>
  </conditionalFormatting>
  <conditionalFormatting sqref="AZ70">
    <cfRule type="colorScale" priority="1019">
      <colorScale>
        <cfvo type="num" val="-1"/>
        <cfvo type="num" val="0"/>
        <cfvo type="num" val="2"/>
        <color rgb="FFF8696B"/>
        <color theme="0" tint="-0.249977111117893"/>
        <color rgb="FF63BE7B"/>
      </colorScale>
    </cfRule>
  </conditionalFormatting>
  <conditionalFormatting sqref="BC70">
    <cfRule type="colorScale" priority="1018">
      <colorScale>
        <cfvo type="num" val="-1"/>
        <cfvo type="num" val="0"/>
        <cfvo type="num" val="2"/>
        <color rgb="FFF8696B"/>
        <color theme="0" tint="-0.249977111117893"/>
        <color rgb="FF63BE7B"/>
      </colorScale>
    </cfRule>
  </conditionalFormatting>
  <conditionalFormatting sqref="T71">
    <cfRule type="colorScale" priority="1017">
      <colorScale>
        <cfvo type="num" val="-1"/>
        <cfvo type="num" val="0"/>
        <cfvo type="num" val="2"/>
        <color rgb="FFF8696B"/>
        <color theme="0" tint="-0.249977111117893"/>
        <color rgb="FF63BE7B"/>
      </colorScale>
    </cfRule>
  </conditionalFormatting>
  <conditionalFormatting sqref="U71:V71">
    <cfRule type="colorScale" priority="1016">
      <colorScale>
        <cfvo type="num" val="-1"/>
        <cfvo type="num" val="0"/>
        <cfvo type="num" val="2"/>
        <color rgb="FFF8696B"/>
        <color theme="0" tint="-0.249977111117893"/>
        <color rgb="FF63BE7B"/>
      </colorScale>
    </cfRule>
  </conditionalFormatting>
  <conditionalFormatting sqref="W71">
    <cfRule type="colorScale" priority="1015">
      <colorScale>
        <cfvo type="num" val="-1"/>
        <cfvo type="num" val="0"/>
        <cfvo type="num" val="2"/>
        <color rgb="FFF8696B"/>
        <color theme="0" tint="-0.249977111117893"/>
        <color rgb="FF63BE7B"/>
      </colorScale>
    </cfRule>
  </conditionalFormatting>
  <conditionalFormatting sqref="X71">
    <cfRule type="colorScale" priority="1014">
      <colorScale>
        <cfvo type="num" val="-1"/>
        <cfvo type="num" val="0"/>
        <cfvo type="num" val="2"/>
        <color rgb="FFF8696B"/>
        <color theme="0" tint="-0.249977111117893"/>
        <color rgb="FF63BE7B"/>
      </colorScale>
    </cfRule>
  </conditionalFormatting>
  <conditionalFormatting sqref="S71">
    <cfRule type="colorScale" priority="1013">
      <colorScale>
        <cfvo type="num" val="-1"/>
        <cfvo type="num" val="0"/>
        <cfvo type="num" val="2"/>
        <color rgb="FFF8696B"/>
        <color theme="0" tint="-0.249977111117893"/>
        <color rgb="FF63BE7B"/>
      </colorScale>
    </cfRule>
  </conditionalFormatting>
  <conditionalFormatting sqref="Y71">
    <cfRule type="colorScale" priority="1012">
      <colorScale>
        <cfvo type="num" val="-1"/>
        <cfvo type="num" val="0"/>
        <cfvo type="num" val="2"/>
        <color rgb="FFF8696B"/>
        <color theme="0" tint="-0.249977111117893"/>
        <color rgb="FF63BE7B"/>
      </colorScale>
    </cfRule>
  </conditionalFormatting>
  <conditionalFormatting sqref="AA71">
    <cfRule type="colorScale" priority="1011">
      <colorScale>
        <cfvo type="num" val="-1"/>
        <cfvo type="num" val="0"/>
        <cfvo type="num" val="2"/>
        <color rgb="FFF8696B"/>
        <color theme="0" tint="-0.249977111117893"/>
        <color rgb="FF63BE7B"/>
      </colorScale>
    </cfRule>
  </conditionalFormatting>
  <conditionalFormatting sqref="AD71">
    <cfRule type="colorScale" priority="1009">
      <colorScale>
        <cfvo type="num" val="-1"/>
        <cfvo type="num" val="0"/>
        <cfvo type="num" val="2"/>
        <color rgb="FFF8696B"/>
        <color theme="0" tint="-0.249977111117893"/>
        <color rgb="FF63BE7B"/>
      </colorScale>
    </cfRule>
  </conditionalFormatting>
  <conditionalFormatting sqref="AE71">
    <cfRule type="colorScale" priority="1008">
      <colorScale>
        <cfvo type="num" val="-1"/>
        <cfvo type="num" val="0"/>
        <cfvo type="num" val="2"/>
        <color rgb="FFF8696B"/>
        <color theme="0" tint="-0.249977111117893"/>
        <color rgb="FF63BE7B"/>
      </colorScale>
    </cfRule>
  </conditionalFormatting>
  <conditionalFormatting sqref="AG71">
    <cfRule type="colorScale" priority="1007">
      <colorScale>
        <cfvo type="num" val="-1"/>
        <cfvo type="num" val="0"/>
        <cfvo type="num" val="2"/>
        <color rgb="FFF8696B"/>
        <color theme="0" tint="-0.249977111117893"/>
        <color rgb="FF63BE7B"/>
      </colorScale>
    </cfRule>
  </conditionalFormatting>
  <conditionalFormatting sqref="AH71">
    <cfRule type="colorScale" priority="1006">
      <colorScale>
        <cfvo type="num" val="-1"/>
        <cfvo type="num" val="0"/>
        <cfvo type="num" val="2"/>
        <color rgb="FFF8696B"/>
        <color theme="0" tint="-0.249977111117893"/>
        <color rgb="FF63BE7B"/>
      </colorScale>
    </cfRule>
  </conditionalFormatting>
  <conditionalFormatting sqref="AK71">
    <cfRule type="colorScale" priority="1005">
      <colorScale>
        <cfvo type="num" val="-1"/>
        <cfvo type="num" val="0"/>
        <cfvo type="num" val="2"/>
        <color rgb="FFF8696B"/>
        <color theme="0" tint="-0.249977111117893"/>
        <color rgb="FF63BE7B"/>
      </colorScale>
    </cfRule>
  </conditionalFormatting>
  <conditionalFormatting sqref="AN71">
    <cfRule type="colorScale" priority="1004">
      <colorScale>
        <cfvo type="num" val="-1"/>
        <cfvo type="num" val="0"/>
        <cfvo type="num" val="2"/>
        <color rgb="FFF8696B"/>
        <color theme="0" tint="-0.249977111117893"/>
        <color rgb="FF63BE7B"/>
      </colorScale>
    </cfRule>
  </conditionalFormatting>
  <conditionalFormatting sqref="AQ71">
    <cfRule type="colorScale" priority="1003">
      <colorScale>
        <cfvo type="num" val="-1"/>
        <cfvo type="num" val="0"/>
        <cfvo type="num" val="2"/>
        <color rgb="FFF8696B"/>
        <color theme="0" tint="-0.249977111117893"/>
        <color rgb="FF63BE7B"/>
      </colorScale>
    </cfRule>
  </conditionalFormatting>
  <conditionalFormatting sqref="AT71">
    <cfRule type="colorScale" priority="1002">
      <colorScale>
        <cfvo type="num" val="-1"/>
        <cfvo type="num" val="0"/>
        <cfvo type="num" val="2"/>
        <color rgb="FFF8696B"/>
        <color theme="0" tint="-0.249977111117893"/>
        <color rgb="FF63BE7B"/>
      </colorScale>
    </cfRule>
  </conditionalFormatting>
  <conditionalFormatting sqref="AW71">
    <cfRule type="colorScale" priority="1001">
      <colorScale>
        <cfvo type="num" val="-1"/>
        <cfvo type="num" val="0"/>
        <cfvo type="num" val="2"/>
        <color rgb="FFF8696B"/>
        <color theme="0" tint="-0.249977111117893"/>
        <color rgb="FF63BE7B"/>
      </colorScale>
    </cfRule>
  </conditionalFormatting>
  <conditionalFormatting sqref="AY71">
    <cfRule type="colorScale" priority="1000">
      <colorScale>
        <cfvo type="num" val="-1"/>
        <cfvo type="num" val="0"/>
        <cfvo type="num" val="2"/>
        <color rgb="FFF8696B"/>
        <color theme="0" tint="-0.249977111117893"/>
        <color rgb="FF63BE7B"/>
      </colorScale>
    </cfRule>
  </conditionalFormatting>
  <conditionalFormatting sqref="AZ71">
    <cfRule type="colorScale" priority="999">
      <colorScale>
        <cfvo type="num" val="-1"/>
        <cfvo type="num" val="0"/>
        <cfvo type="num" val="2"/>
        <color rgb="FFF8696B"/>
        <color theme="0" tint="-0.249977111117893"/>
        <color rgb="FF63BE7B"/>
      </colorScale>
    </cfRule>
  </conditionalFormatting>
  <conditionalFormatting sqref="BC71">
    <cfRule type="colorScale" priority="998">
      <colorScale>
        <cfvo type="num" val="-1"/>
        <cfvo type="num" val="0"/>
        <cfvo type="num" val="2"/>
        <color rgb="FFF8696B"/>
        <color theme="0" tint="-0.249977111117893"/>
        <color rgb="FF63BE7B"/>
      </colorScale>
    </cfRule>
  </conditionalFormatting>
  <conditionalFormatting sqref="T72">
    <cfRule type="colorScale" priority="996">
      <colorScale>
        <cfvo type="num" val="-1"/>
        <cfvo type="num" val="0"/>
        <cfvo type="num" val="2"/>
        <color rgb="FFF8696B"/>
        <color theme="0" tint="-0.249977111117893"/>
        <color rgb="FF63BE7B"/>
      </colorScale>
    </cfRule>
  </conditionalFormatting>
  <conditionalFormatting sqref="U72:V72">
    <cfRule type="colorScale" priority="995">
      <colorScale>
        <cfvo type="num" val="-1"/>
        <cfvo type="num" val="0"/>
        <cfvo type="num" val="2"/>
        <color rgb="FFF8696B"/>
        <color theme="0" tint="-0.249977111117893"/>
        <color rgb="FF63BE7B"/>
      </colorScale>
    </cfRule>
  </conditionalFormatting>
  <conditionalFormatting sqref="W72">
    <cfRule type="colorScale" priority="994">
      <colorScale>
        <cfvo type="num" val="-1"/>
        <cfvo type="num" val="0"/>
        <cfvo type="num" val="2"/>
        <color rgb="FFF8696B"/>
        <color theme="0" tint="-0.249977111117893"/>
        <color rgb="FF63BE7B"/>
      </colorScale>
    </cfRule>
  </conditionalFormatting>
  <conditionalFormatting sqref="X72">
    <cfRule type="colorScale" priority="993">
      <colorScale>
        <cfvo type="num" val="-1"/>
        <cfvo type="num" val="0"/>
        <cfvo type="num" val="2"/>
        <color rgb="FFF8696B"/>
        <color theme="0" tint="-0.249977111117893"/>
        <color rgb="FF63BE7B"/>
      </colorScale>
    </cfRule>
  </conditionalFormatting>
  <conditionalFormatting sqref="Y72">
    <cfRule type="colorScale" priority="991">
      <colorScale>
        <cfvo type="num" val="-1"/>
        <cfvo type="num" val="0"/>
        <cfvo type="num" val="2"/>
        <color rgb="FFF8696B"/>
        <color theme="0" tint="-0.249977111117893"/>
        <color rgb="FF63BE7B"/>
      </colorScale>
    </cfRule>
  </conditionalFormatting>
  <conditionalFormatting sqref="AA72">
    <cfRule type="colorScale" priority="990">
      <colorScale>
        <cfvo type="num" val="-1"/>
        <cfvo type="num" val="0"/>
        <cfvo type="num" val="2"/>
        <color rgb="FFF8696B"/>
        <color theme="0" tint="-0.249977111117893"/>
        <color rgb="FF63BE7B"/>
      </colorScale>
    </cfRule>
  </conditionalFormatting>
  <conditionalFormatting sqref="AB72">
    <cfRule type="colorScale" priority="989">
      <colorScale>
        <cfvo type="num" val="-1"/>
        <cfvo type="num" val="0"/>
        <cfvo type="num" val="2"/>
        <color rgb="FFF8696B"/>
        <color theme="0" tint="-0.249977111117893"/>
        <color rgb="FF63BE7B"/>
      </colorScale>
    </cfRule>
  </conditionalFormatting>
  <conditionalFormatting sqref="AD72">
    <cfRule type="colorScale" priority="988">
      <colorScale>
        <cfvo type="num" val="-1"/>
        <cfvo type="num" val="0"/>
        <cfvo type="num" val="2"/>
        <color rgb="FFF8696B"/>
        <color theme="0" tint="-0.249977111117893"/>
        <color rgb="FF63BE7B"/>
      </colorScale>
    </cfRule>
  </conditionalFormatting>
  <conditionalFormatting sqref="AE72">
    <cfRule type="colorScale" priority="987">
      <colorScale>
        <cfvo type="num" val="-1"/>
        <cfvo type="num" val="0"/>
        <cfvo type="num" val="2"/>
        <color rgb="FFF8696B"/>
        <color theme="0" tint="-0.249977111117893"/>
        <color rgb="FF63BE7B"/>
      </colorScale>
    </cfRule>
  </conditionalFormatting>
  <conditionalFormatting sqref="AG72">
    <cfRule type="colorScale" priority="986">
      <colorScale>
        <cfvo type="num" val="-1"/>
        <cfvo type="num" val="0"/>
        <cfvo type="num" val="2"/>
        <color rgb="FFF8696B"/>
        <color theme="0" tint="-0.249977111117893"/>
        <color rgb="FF63BE7B"/>
      </colorScale>
    </cfRule>
  </conditionalFormatting>
  <conditionalFormatting sqref="AH72">
    <cfRule type="colorScale" priority="984">
      <colorScale>
        <cfvo type="num" val="-1"/>
        <cfvo type="num" val="0"/>
        <cfvo type="num" val="2"/>
        <color rgb="FFF8696B"/>
        <color theme="0" tint="-0.249977111117893"/>
        <color rgb="FF63BE7B"/>
      </colorScale>
    </cfRule>
  </conditionalFormatting>
  <conditionalFormatting sqref="AK72">
    <cfRule type="colorScale" priority="983">
      <colorScale>
        <cfvo type="num" val="-1"/>
        <cfvo type="num" val="0"/>
        <cfvo type="num" val="2"/>
        <color rgb="FFF8696B"/>
        <color theme="0" tint="-0.249977111117893"/>
        <color rgb="FF63BE7B"/>
      </colorScale>
    </cfRule>
  </conditionalFormatting>
  <conditionalFormatting sqref="AN72">
    <cfRule type="colorScale" priority="982">
      <colorScale>
        <cfvo type="num" val="-1"/>
        <cfvo type="num" val="0"/>
        <cfvo type="num" val="2"/>
        <color rgb="FFF8696B"/>
        <color theme="0" tint="-0.249977111117893"/>
        <color rgb="FF63BE7B"/>
      </colorScale>
    </cfRule>
  </conditionalFormatting>
  <conditionalFormatting sqref="AQ72">
    <cfRule type="colorScale" priority="981">
      <colorScale>
        <cfvo type="num" val="-1"/>
        <cfvo type="num" val="0"/>
        <cfvo type="num" val="2"/>
        <color rgb="FFF8696B"/>
        <color theme="0" tint="-0.249977111117893"/>
        <color rgb="FF63BE7B"/>
      </colorScale>
    </cfRule>
  </conditionalFormatting>
  <conditionalFormatting sqref="AS72">
    <cfRule type="colorScale" priority="980">
      <colorScale>
        <cfvo type="num" val="-1"/>
        <cfvo type="num" val="0"/>
        <cfvo type="num" val="2"/>
        <color rgb="FFF8696B"/>
        <color theme="0" tint="-0.249977111117893"/>
        <color rgb="FF63BE7B"/>
      </colorScale>
    </cfRule>
  </conditionalFormatting>
  <conditionalFormatting sqref="AT72">
    <cfRule type="colorScale" priority="979">
      <colorScale>
        <cfvo type="num" val="-1"/>
        <cfvo type="num" val="0"/>
        <cfvo type="num" val="2"/>
        <color rgb="FFF8696B"/>
        <color theme="0" tint="-0.249977111117893"/>
        <color rgb="FF63BE7B"/>
      </colorScale>
    </cfRule>
  </conditionalFormatting>
  <conditionalFormatting sqref="AW72">
    <cfRule type="colorScale" priority="978">
      <colorScale>
        <cfvo type="num" val="-1"/>
        <cfvo type="num" val="0"/>
        <cfvo type="num" val="2"/>
        <color rgb="FFF8696B"/>
        <color theme="0" tint="-0.249977111117893"/>
        <color rgb="FF63BE7B"/>
      </colorScale>
    </cfRule>
  </conditionalFormatting>
  <conditionalFormatting sqref="AZ72">
    <cfRule type="colorScale" priority="977">
      <colorScale>
        <cfvo type="num" val="-1"/>
        <cfvo type="num" val="0"/>
        <cfvo type="num" val="2"/>
        <color rgb="FFF8696B"/>
        <color theme="0" tint="-0.249977111117893"/>
        <color rgb="FF63BE7B"/>
      </colorScale>
    </cfRule>
  </conditionalFormatting>
  <conditionalFormatting sqref="BC72">
    <cfRule type="colorScale" priority="975">
      <colorScale>
        <cfvo type="num" val="-1"/>
        <cfvo type="num" val="0"/>
        <cfvo type="num" val="2"/>
        <color rgb="FFF8696B"/>
        <color theme="0" tint="-0.249977111117893"/>
        <color rgb="FF63BE7B"/>
      </colorScale>
    </cfRule>
  </conditionalFormatting>
  <conditionalFormatting sqref="U73:V73">
    <cfRule type="colorScale" priority="973">
      <colorScale>
        <cfvo type="num" val="-1"/>
        <cfvo type="num" val="0"/>
        <cfvo type="num" val="2"/>
        <color rgb="FFF8696B"/>
        <color theme="0" tint="-0.249977111117893"/>
        <color rgb="FF63BE7B"/>
      </colorScale>
    </cfRule>
  </conditionalFormatting>
  <conditionalFormatting sqref="W73">
    <cfRule type="colorScale" priority="972">
      <colorScale>
        <cfvo type="num" val="-1"/>
        <cfvo type="num" val="0"/>
        <cfvo type="num" val="2"/>
        <color rgb="FFF8696B"/>
        <color theme="0" tint="-0.249977111117893"/>
        <color rgb="FF63BE7B"/>
      </colorScale>
    </cfRule>
  </conditionalFormatting>
  <conditionalFormatting sqref="X73">
    <cfRule type="colorScale" priority="971">
      <colorScale>
        <cfvo type="num" val="-1"/>
        <cfvo type="num" val="0"/>
        <cfvo type="num" val="2"/>
        <color rgb="FFF8696B"/>
        <color theme="0" tint="-0.249977111117893"/>
        <color rgb="FF63BE7B"/>
      </colorScale>
    </cfRule>
  </conditionalFormatting>
  <conditionalFormatting sqref="S73">
    <cfRule type="colorScale" priority="970">
      <colorScale>
        <cfvo type="num" val="-1"/>
        <cfvo type="num" val="0"/>
        <cfvo type="num" val="2"/>
        <color rgb="FFF8696B"/>
        <color theme="0" tint="-0.249977111117893"/>
        <color rgb="FF63BE7B"/>
      </colorScale>
    </cfRule>
  </conditionalFormatting>
  <conditionalFormatting sqref="T73">
    <cfRule type="colorScale" priority="969">
      <colorScale>
        <cfvo type="num" val="-1"/>
        <cfvo type="num" val="0"/>
        <cfvo type="num" val="2"/>
        <color rgb="FFF8696B"/>
        <color theme="0" tint="-0.249977111117893"/>
        <color rgb="FF63BE7B"/>
      </colorScale>
    </cfRule>
  </conditionalFormatting>
  <conditionalFormatting sqref="Y73">
    <cfRule type="colorScale" priority="968">
      <colorScale>
        <cfvo type="num" val="-1"/>
        <cfvo type="num" val="0"/>
        <cfvo type="num" val="2"/>
        <color rgb="FFF8696B"/>
        <color theme="0" tint="-0.249977111117893"/>
        <color rgb="FF63BE7B"/>
      </colorScale>
    </cfRule>
  </conditionalFormatting>
  <conditionalFormatting sqref="AA73">
    <cfRule type="colorScale" priority="967">
      <colorScale>
        <cfvo type="num" val="-1"/>
        <cfvo type="num" val="0"/>
        <cfvo type="num" val="2"/>
        <color rgb="FFF8696B"/>
        <color theme="0" tint="-0.249977111117893"/>
        <color rgb="FF63BE7B"/>
      </colorScale>
    </cfRule>
  </conditionalFormatting>
  <conditionalFormatting sqref="AB73">
    <cfRule type="colorScale" priority="966">
      <colorScale>
        <cfvo type="num" val="-1"/>
        <cfvo type="num" val="0"/>
        <cfvo type="num" val="2"/>
        <color rgb="FFF8696B"/>
        <color theme="0" tint="-0.249977111117893"/>
        <color rgb="FF63BE7B"/>
      </colorScale>
    </cfRule>
  </conditionalFormatting>
  <conditionalFormatting sqref="AD73">
    <cfRule type="colorScale" priority="965">
      <colorScale>
        <cfvo type="num" val="-1"/>
        <cfvo type="num" val="0"/>
        <cfvo type="num" val="2"/>
        <color rgb="FFF8696B"/>
        <color theme="0" tint="-0.249977111117893"/>
        <color rgb="FF63BE7B"/>
      </colorScale>
    </cfRule>
  </conditionalFormatting>
  <conditionalFormatting sqref="AE73">
    <cfRule type="colorScale" priority="964">
      <colorScale>
        <cfvo type="num" val="-1"/>
        <cfvo type="num" val="0"/>
        <cfvo type="num" val="2"/>
        <color rgb="FFF8696B"/>
        <color theme="0" tint="-0.249977111117893"/>
        <color rgb="FF63BE7B"/>
      </colorScale>
    </cfRule>
  </conditionalFormatting>
  <conditionalFormatting sqref="AG73">
    <cfRule type="colorScale" priority="963">
      <colorScale>
        <cfvo type="num" val="-1"/>
        <cfvo type="num" val="0"/>
        <cfvo type="num" val="2"/>
        <color rgb="FFF8696B"/>
        <color theme="0" tint="-0.249977111117893"/>
        <color rgb="FF63BE7B"/>
      </colorScale>
    </cfRule>
  </conditionalFormatting>
  <conditionalFormatting sqref="AH73">
    <cfRule type="colorScale" priority="962">
      <colorScale>
        <cfvo type="num" val="-1"/>
        <cfvo type="num" val="0"/>
        <cfvo type="num" val="2"/>
        <color rgb="FFF8696B"/>
        <color theme="0" tint="-0.249977111117893"/>
        <color rgb="FF63BE7B"/>
      </colorScale>
    </cfRule>
  </conditionalFormatting>
  <conditionalFormatting sqref="AJ73">
    <cfRule type="colorScale" priority="961">
      <colorScale>
        <cfvo type="num" val="-1"/>
        <cfvo type="num" val="0"/>
        <cfvo type="num" val="2"/>
        <color rgb="FFF8696B"/>
        <color theme="0" tint="-0.249977111117893"/>
        <color rgb="FF63BE7B"/>
      </colorScale>
    </cfRule>
  </conditionalFormatting>
  <conditionalFormatting sqref="AM73">
    <cfRule type="colorScale" priority="959">
      <colorScale>
        <cfvo type="num" val="-1"/>
        <cfvo type="num" val="0"/>
        <cfvo type="num" val="2"/>
        <color rgb="FFF8696B"/>
        <color theme="0" tint="-0.249977111117893"/>
        <color rgb="FF63BE7B"/>
      </colorScale>
    </cfRule>
  </conditionalFormatting>
  <conditionalFormatting sqref="AN73">
    <cfRule type="colorScale" priority="958">
      <colorScale>
        <cfvo type="num" val="-1"/>
        <cfvo type="num" val="0"/>
        <cfvo type="num" val="2"/>
        <color rgb="FFF8696B"/>
        <color theme="0" tint="-0.249977111117893"/>
        <color rgb="FF63BE7B"/>
      </colorScale>
    </cfRule>
  </conditionalFormatting>
  <conditionalFormatting sqref="AP73">
    <cfRule type="colorScale" priority="957">
      <colorScale>
        <cfvo type="num" val="-1"/>
        <cfvo type="num" val="0"/>
        <cfvo type="num" val="2"/>
        <color rgb="FFF8696B"/>
        <color theme="0" tint="-0.249977111117893"/>
        <color rgb="FF63BE7B"/>
      </colorScale>
    </cfRule>
  </conditionalFormatting>
  <conditionalFormatting sqref="AQ73">
    <cfRule type="colorScale" priority="956">
      <colorScale>
        <cfvo type="num" val="-1"/>
        <cfvo type="num" val="0"/>
        <cfvo type="num" val="2"/>
        <color rgb="FFF8696B"/>
        <color theme="0" tint="-0.249977111117893"/>
        <color rgb="FF63BE7B"/>
      </colorScale>
    </cfRule>
  </conditionalFormatting>
  <conditionalFormatting sqref="AS73">
    <cfRule type="colorScale" priority="955">
      <colorScale>
        <cfvo type="num" val="-1"/>
        <cfvo type="num" val="0"/>
        <cfvo type="num" val="2"/>
        <color rgb="FFF8696B"/>
        <color theme="0" tint="-0.249977111117893"/>
        <color rgb="FF63BE7B"/>
      </colorScale>
    </cfRule>
  </conditionalFormatting>
  <conditionalFormatting sqref="AT73">
    <cfRule type="colorScale" priority="954">
      <colorScale>
        <cfvo type="num" val="-1"/>
        <cfvo type="num" val="0"/>
        <cfvo type="num" val="2"/>
        <color rgb="FFF8696B"/>
        <color theme="0" tint="-0.249977111117893"/>
        <color rgb="FF63BE7B"/>
      </colorScale>
    </cfRule>
  </conditionalFormatting>
  <conditionalFormatting sqref="AW73">
    <cfRule type="colorScale" priority="953">
      <colorScale>
        <cfvo type="num" val="-1"/>
        <cfvo type="num" val="0"/>
        <cfvo type="num" val="2"/>
        <color rgb="FFF8696B"/>
        <color theme="0" tint="-0.249977111117893"/>
        <color rgb="FF63BE7B"/>
      </colorScale>
    </cfRule>
  </conditionalFormatting>
  <conditionalFormatting sqref="AZ73">
    <cfRule type="colorScale" priority="952">
      <colorScale>
        <cfvo type="num" val="-1"/>
        <cfvo type="num" val="0"/>
        <cfvo type="num" val="2"/>
        <color rgb="FFF8696B"/>
        <color theme="0" tint="-0.249977111117893"/>
        <color rgb="FF63BE7B"/>
      </colorScale>
    </cfRule>
  </conditionalFormatting>
  <conditionalFormatting sqref="BB73">
    <cfRule type="colorScale" priority="951">
      <colorScale>
        <cfvo type="num" val="-1"/>
        <cfvo type="num" val="0"/>
        <cfvo type="num" val="2"/>
        <color rgb="FFF8696B"/>
        <color theme="0" tint="-0.249977111117893"/>
        <color rgb="FF63BE7B"/>
      </colorScale>
    </cfRule>
  </conditionalFormatting>
  <conditionalFormatting sqref="BC73">
    <cfRule type="colorScale" priority="950">
      <colorScale>
        <cfvo type="num" val="-1"/>
        <cfvo type="num" val="0"/>
        <cfvo type="num" val="2"/>
        <color rgb="FFF8696B"/>
        <color theme="0" tint="-0.249977111117893"/>
        <color rgb="FF63BE7B"/>
      </colorScale>
    </cfRule>
  </conditionalFormatting>
  <conditionalFormatting sqref="T74">
    <cfRule type="colorScale" priority="949">
      <colorScale>
        <cfvo type="num" val="-1"/>
        <cfvo type="num" val="0"/>
        <cfvo type="num" val="2"/>
        <color rgb="FFF8696B"/>
        <color theme="0" tint="-0.249977111117893"/>
        <color rgb="FF63BE7B"/>
      </colorScale>
    </cfRule>
  </conditionalFormatting>
  <conditionalFormatting sqref="S74">
    <cfRule type="colorScale" priority="948">
      <colorScale>
        <cfvo type="num" val="-1"/>
        <cfvo type="num" val="0"/>
        <cfvo type="num" val="2"/>
        <color rgb="FFF8696B"/>
        <color theme="0" tint="-0.249977111117893"/>
        <color rgb="FF63BE7B"/>
      </colorScale>
    </cfRule>
  </conditionalFormatting>
  <conditionalFormatting sqref="U75:V75">
    <cfRule type="colorScale" priority="947">
      <colorScale>
        <cfvo type="num" val="-1"/>
        <cfvo type="num" val="0"/>
        <cfvo type="num" val="2"/>
        <color rgb="FFF8696B"/>
        <color theme="0" tint="-0.249977111117893"/>
        <color rgb="FF63BE7B"/>
      </colorScale>
    </cfRule>
  </conditionalFormatting>
  <conditionalFormatting sqref="W75">
    <cfRule type="colorScale" priority="946">
      <colorScale>
        <cfvo type="num" val="-1"/>
        <cfvo type="num" val="0"/>
        <cfvo type="num" val="2"/>
        <color rgb="FFF8696B"/>
        <color theme="0" tint="-0.249977111117893"/>
        <color rgb="FF63BE7B"/>
      </colorScale>
    </cfRule>
  </conditionalFormatting>
  <conditionalFormatting sqref="X75">
    <cfRule type="colorScale" priority="945">
      <colorScale>
        <cfvo type="num" val="-1"/>
        <cfvo type="num" val="0"/>
        <cfvo type="num" val="2"/>
        <color rgb="FFF8696B"/>
        <color theme="0" tint="-0.249977111117893"/>
        <color rgb="FF63BE7B"/>
      </colorScale>
    </cfRule>
  </conditionalFormatting>
  <conditionalFormatting sqref="S75">
    <cfRule type="colorScale" priority="944">
      <colorScale>
        <cfvo type="num" val="-1"/>
        <cfvo type="num" val="0"/>
        <cfvo type="num" val="2"/>
        <color rgb="FFF8696B"/>
        <color theme="0" tint="-0.249977111117893"/>
        <color rgb="FF63BE7B"/>
      </colorScale>
    </cfRule>
  </conditionalFormatting>
  <conditionalFormatting sqref="T75">
    <cfRule type="colorScale" priority="943">
      <colorScale>
        <cfvo type="num" val="-1"/>
        <cfvo type="num" val="0"/>
        <cfvo type="num" val="2"/>
        <color rgb="FFF8696B"/>
        <color theme="0" tint="-0.249977111117893"/>
        <color rgb="FF63BE7B"/>
      </colorScale>
    </cfRule>
  </conditionalFormatting>
  <conditionalFormatting sqref="Y75">
    <cfRule type="colorScale" priority="942">
      <colorScale>
        <cfvo type="num" val="-1"/>
        <cfvo type="num" val="0"/>
        <cfvo type="num" val="2"/>
        <color rgb="FFF8696B"/>
        <color theme="0" tint="-0.249977111117893"/>
        <color rgb="FF63BE7B"/>
      </colorScale>
    </cfRule>
  </conditionalFormatting>
  <conditionalFormatting sqref="AB75">
    <cfRule type="colorScale" priority="940">
      <colorScale>
        <cfvo type="num" val="-1"/>
        <cfvo type="num" val="0"/>
        <cfvo type="num" val="2"/>
        <color rgb="FFF8696B"/>
        <color theme="0" tint="-0.249977111117893"/>
        <color rgb="FF63BE7B"/>
      </colorScale>
    </cfRule>
  </conditionalFormatting>
  <conditionalFormatting sqref="AD75">
    <cfRule type="colorScale" priority="939">
      <colorScale>
        <cfvo type="num" val="-1"/>
        <cfvo type="num" val="0"/>
        <cfvo type="num" val="2"/>
        <color rgb="FFF8696B"/>
        <color theme="0" tint="-0.249977111117893"/>
        <color rgb="FF63BE7B"/>
      </colorScale>
    </cfRule>
  </conditionalFormatting>
  <conditionalFormatting sqref="AE75">
    <cfRule type="colorScale" priority="938">
      <colorScale>
        <cfvo type="num" val="-1"/>
        <cfvo type="num" val="0"/>
        <cfvo type="num" val="2"/>
        <color rgb="FFF8696B"/>
        <color theme="0" tint="-0.249977111117893"/>
        <color rgb="FF63BE7B"/>
      </colorScale>
    </cfRule>
  </conditionalFormatting>
  <conditionalFormatting sqref="AG75">
    <cfRule type="colorScale" priority="937">
      <colorScale>
        <cfvo type="num" val="-1"/>
        <cfvo type="num" val="0"/>
        <cfvo type="num" val="2"/>
        <color rgb="FFF8696B"/>
        <color theme="0" tint="-0.249977111117893"/>
        <color rgb="FF63BE7B"/>
      </colorScale>
    </cfRule>
  </conditionalFormatting>
  <conditionalFormatting sqref="AH75">
    <cfRule type="colorScale" priority="934">
      <colorScale>
        <cfvo type="num" val="-1"/>
        <cfvo type="num" val="0"/>
        <cfvo type="num" val="2"/>
        <color rgb="FFF8696B"/>
        <color theme="0" tint="-0.249977111117893"/>
        <color rgb="FF63BE7B"/>
      </colorScale>
    </cfRule>
  </conditionalFormatting>
  <conditionalFormatting sqref="AK75">
    <cfRule type="colorScale" priority="933">
      <colorScale>
        <cfvo type="num" val="-1"/>
        <cfvo type="num" val="0"/>
        <cfvo type="num" val="2"/>
        <color rgb="FFF8696B"/>
        <color theme="0" tint="-0.249977111117893"/>
        <color rgb="FF63BE7B"/>
      </colorScale>
    </cfRule>
  </conditionalFormatting>
  <conditionalFormatting sqref="AM75">
    <cfRule type="colorScale" priority="932">
      <colorScale>
        <cfvo type="num" val="-1"/>
        <cfvo type="num" val="0"/>
        <cfvo type="num" val="2"/>
        <color rgb="FFF8696B"/>
        <color theme="0" tint="-0.249977111117893"/>
        <color rgb="FF63BE7B"/>
      </colorScale>
    </cfRule>
  </conditionalFormatting>
  <conditionalFormatting sqref="AN75">
    <cfRule type="colorScale" priority="931">
      <colorScale>
        <cfvo type="num" val="-1"/>
        <cfvo type="num" val="0"/>
        <cfvo type="num" val="2"/>
        <color rgb="FFF8696B"/>
        <color theme="0" tint="-0.249977111117893"/>
        <color rgb="FF63BE7B"/>
      </colorScale>
    </cfRule>
  </conditionalFormatting>
  <conditionalFormatting sqref="AP75">
    <cfRule type="colorScale" priority="930">
      <colorScale>
        <cfvo type="num" val="-1"/>
        <cfvo type="num" val="0"/>
        <cfvo type="num" val="2"/>
        <color rgb="FFF8696B"/>
        <color theme="0" tint="-0.249977111117893"/>
        <color rgb="FF63BE7B"/>
      </colorScale>
    </cfRule>
  </conditionalFormatting>
  <conditionalFormatting sqref="AQ75">
    <cfRule type="colorScale" priority="929">
      <colorScale>
        <cfvo type="num" val="-1"/>
        <cfvo type="num" val="0"/>
        <cfvo type="num" val="2"/>
        <color rgb="FFF8696B"/>
        <color theme="0" tint="-0.249977111117893"/>
        <color rgb="FF63BE7B"/>
      </colorScale>
    </cfRule>
  </conditionalFormatting>
  <conditionalFormatting sqref="AS75">
    <cfRule type="colorScale" priority="928">
      <colorScale>
        <cfvo type="num" val="-1"/>
        <cfvo type="num" val="0"/>
        <cfvo type="num" val="2"/>
        <color rgb="FFF8696B"/>
        <color theme="0" tint="-0.249977111117893"/>
        <color rgb="FF63BE7B"/>
      </colorScale>
    </cfRule>
  </conditionalFormatting>
  <conditionalFormatting sqref="AT75">
    <cfRule type="colorScale" priority="927">
      <colorScale>
        <cfvo type="num" val="-1"/>
        <cfvo type="num" val="0"/>
        <cfvo type="num" val="2"/>
        <color rgb="FFF8696B"/>
        <color theme="0" tint="-0.249977111117893"/>
        <color rgb="FF63BE7B"/>
      </colorScale>
    </cfRule>
  </conditionalFormatting>
  <conditionalFormatting sqref="AV75">
    <cfRule type="colorScale" priority="926">
      <colorScale>
        <cfvo type="num" val="-1"/>
        <cfvo type="num" val="0"/>
        <cfvo type="num" val="2"/>
        <color rgb="FFF8696B"/>
        <color theme="0" tint="-0.249977111117893"/>
        <color rgb="FF63BE7B"/>
      </colorScale>
    </cfRule>
  </conditionalFormatting>
  <conditionalFormatting sqref="AY75">
    <cfRule type="colorScale" priority="924">
      <colorScale>
        <cfvo type="num" val="-1"/>
        <cfvo type="num" val="0"/>
        <cfvo type="num" val="2"/>
        <color rgb="FFF8696B"/>
        <color theme="0" tint="-0.249977111117893"/>
        <color rgb="FF63BE7B"/>
      </colorScale>
    </cfRule>
  </conditionalFormatting>
  <conditionalFormatting sqref="AZ75">
    <cfRule type="colorScale" priority="923">
      <colorScale>
        <cfvo type="num" val="-1"/>
        <cfvo type="num" val="0"/>
        <cfvo type="num" val="2"/>
        <color rgb="FFF8696B"/>
        <color theme="0" tint="-0.249977111117893"/>
        <color rgb="FF63BE7B"/>
      </colorScale>
    </cfRule>
  </conditionalFormatting>
  <conditionalFormatting sqref="BC75">
    <cfRule type="colorScale" priority="922">
      <colorScale>
        <cfvo type="num" val="-1"/>
        <cfvo type="num" val="0"/>
        <cfvo type="num" val="2"/>
        <color rgb="FFF8696B"/>
        <color theme="0" tint="-0.249977111117893"/>
        <color rgb="FF63BE7B"/>
      </colorScale>
    </cfRule>
  </conditionalFormatting>
  <conditionalFormatting sqref="U76:V76">
    <cfRule type="colorScale" priority="921">
      <colorScale>
        <cfvo type="num" val="-1"/>
        <cfvo type="num" val="0"/>
        <cfvo type="num" val="2"/>
        <color rgb="FFF8696B"/>
        <color theme="0" tint="-0.249977111117893"/>
        <color rgb="FF63BE7B"/>
      </colorScale>
    </cfRule>
  </conditionalFormatting>
  <conditionalFormatting sqref="W76">
    <cfRule type="colorScale" priority="920">
      <colorScale>
        <cfvo type="num" val="-1"/>
        <cfvo type="num" val="0"/>
        <cfvo type="num" val="2"/>
        <color rgb="FFF8696B"/>
        <color theme="0" tint="-0.249977111117893"/>
        <color rgb="FF63BE7B"/>
      </colorScale>
    </cfRule>
  </conditionalFormatting>
  <conditionalFormatting sqref="X76">
    <cfRule type="colorScale" priority="919">
      <colorScale>
        <cfvo type="num" val="-1"/>
        <cfvo type="num" val="0"/>
        <cfvo type="num" val="2"/>
        <color rgb="FFF8696B"/>
        <color theme="0" tint="-0.249977111117893"/>
        <color rgb="FF63BE7B"/>
      </colorScale>
    </cfRule>
  </conditionalFormatting>
  <conditionalFormatting sqref="S76">
    <cfRule type="colorScale" priority="918">
      <colorScale>
        <cfvo type="num" val="-1"/>
        <cfvo type="num" val="0"/>
        <cfvo type="num" val="2"/>
        <color rgb="FFF8696B"/>
        <color theme="0" tint="-0.249977111117893"/>
        <color rgb="FF63BE7B"/>
      </colorScale>
    </cfRule>
  </conditionalFormatting>
  <conditionalFormatting sqref="T76">
    <cfRule type="colorScale" priority="917">
      <colorScale>
        <cfvo type="num" val="-1"/>
        <cfvo type="num" val="0"/>
        <cfvo type="num" val="2"/>
        <color rgb="FFF8696B"/>
        <color theme="0" tint="-0.249977111117893"/>
        <color rgb="FF63BE7B"/>
      </colorScale>
    </cfRule>
  </conditionalFormatting>
  <conditionalFormatting sqref="Y76">
    <cfRule type="colorScale" priority="916">
      <colorScale>
        <cfvo type="num" val="-1"/>
        <cfvo type="num" val="0"/>
        <cfvo type="num" val="2"/>
        <color rgb="FFF8696B"/>
        <color theme="0" tint="-0.249977111117893"/>
        <color rgb="FF63BE7B"/>
      </colorScale>
    </cfRule>
  </conditionalFormatting>
  <conditionalFormatting sqref="AA76">
    <cfRule type="colorScale" priority="915">
      <colorScale>
        <cfvo type="num" val="-1"/>
        <cfvo type="num" val="0"/>
        <cfvo type="num" val="2"/>
        <color rgb="FFF8696B"/>
        <color theme="0" tint="-0.249977111117893"/>
        <color rgb="FF63BE7B"/>
      </colorScale>
    </cfRule>
  </conditionalFormatting>
  <conditionalFormatting sqref="AB76">
    <cfRule type="colorScale" priority="914">
      <colorScale>
        <cfvo type="num" val="-1"/>
        <cfvo type="num" val="0"/>
        <cfvo type="num" val="2"/>
        <color rgb="FFF8696B"/>
        <color theme="0" tint="-0.249977111117893"/>
        <color rgb="FF63BE7B"/>
      </colorScale>
    </cfRule>
  </conditionalFormatting>
  <conditionalFormatting sqref="AD76">
    <cfRule type="colorScale" priority="913">
      <colorScale>
        <cfvo type="num" val="-1"/>
        <cfvo type="num" val="0"/>
        <cfvo type="num" val="2"/>
        <color rgb="FFF8696B"/>
        <color theme="0" tint="-0.249977111117893"/>
        <color rgb="FF63BE7B"/>
      </colorScale>
    </cfRule>
  </conditionalFormatting>
  <conditionalFormatting sqref="AE76">
    <cfRule type="colorScale" priority="912">
      <colorScale>
        <cfvo type="num" val="-1"/>
        <cfvo type="num" val="0"/>
        <cfvo type="num" val="2"/>
        <color rgb="FFF8696B"/>
        <color theme="0" tint="-0.249977111117893"/>
        <color rgb="FF63BE7B"/>
      </colorScale>
    </cfRule>
  </conditionalFormatting>
  <conditionalFormatting sqref="AG76">
    <cfRule type="colorScale" priority="911">
      <colorScale>
        <cfvo type="num" val="-1"/>
        <cfvo type="num" val="0"/>
        <cfvo type="num" val="2"/>
        <color rgb="FFF8696B"/>
        <color theme="0" tint="-0.249977111117893"/>
        <color rgb="FF63BE7B"/>
      </colorScale>
    </cfRule>
  </conditionalFormatting>
  <conditionalFormatting sqref="AH76">
    <cfRule type="colorScale" priority="910">
      <colorScale>
        <cfvo type="num" val="-1"/>
        <cfvo type="num" val="0"/>
        <cfvo type="num" val="2"/>
        <color rgb="FFF8696B"/>
        <color theme="0" tint="-0.249977111117893"/>
        <color rgb="FF63BE7B"/>
      </colorScale>
    </cfRule>
  </conditionalFormatting>
  <conditionalFormatting sqref="AK76">
    <cfRule type="colorScale" priority="908">
      <colorScale>
        <cfvo type="num" val="-1"/>
        <cfvo type="num" val="0"/>
        <cfvo type="num" val="2"/>
        <color rgb="FFF8696B"/>
        <color theme="0" tint="-0.249977111117893"/>
        <color rgb="FF63BE7B"/>
      </colorScale>
    </cfRule>
  </conditionalFormatting>
  <conditionalFormatting sqref="AM76">
    <cfRule type="colorScale" priority="907">
      <colorScale>
        <cfvo type="num" val="-1"/>
        <cfvo type="num" val="0"/>
        <cfvo type="num" val="2"/>
        <color rgb="FFF8696B"/>
        <color theme="0" tint="-0.249977111117893"/>
        <color rgb="FF63BE7B"/>
      </colorScale>
    </cfRule>
  </conditionalFormatting>
  <conditionalFormatting sqref="AN76">
    <cfRule type="colorScale" priority="906">
      <colorScale>
        <cfvo type="num" val="-1"/>
        <cfvo type="num" val="0"/>
        <cfvo type="num" val="2"/>
        <color rgb="FFF8696B"/>
        <color theme="0" tint="-0.249977111117893"/>
        <color rgb="FF63BE7B"/>
      </colorScale>
    </cfRule>
  </conditionalFormatting>
  <conditionalFormatting sqref="AP76">
    <cfRule type="colorScale" priority="905">
      <colorScale>
        <cfvo type="num" val="-1"/>
        <cfvo type="num" val="0"/>
        <cfvo type="num" val="2"/>
        <color rgb="FFF8696B"/>
        <color theme="0" tint="-0.249977111117893"/>
        <color rgb="FF63BE7B"/>
      </colorScale>
    </cfRule>
  </conditionalFormatting>
  <conditionalFormatting sqref="AQ76">
    <cfRule type="colorScale" priority="904">
      <colorScale>
        <cfvo type="num" val="-1"/>
        <cfvo type="num" val="0"/>
        <cfvo type="num" val="2"/>
        <color rgb="FFF8696B"/>
        <color theme="0" tint="-0.249977111117893"/>
        <color rgb="FF63BE7B"/>
      </colorScale>
    </cfRule>
  </conditionalFormatting>
  <conditionalFormatting sqref="AS76">
    <cfRule type="colorScale" priority="903">
      <colorScale>
        <cfvo type="num" val="-1"/>
        <cfvo type="num" val="0"/>
        <cfvo type="num" val="2"/>
        <color rgb="FFF8696B"/>
        <color theme="0" tint="-0.249977111117893"/>
        <color rgb="FF63BE7B"/>
      </colorScale>
    </cfRule>
  </conditionalFormatting>
  <conditionalFormatting sqref="AT76">
    <cfRule type="colorScale" priority="902">
      <colorScale>
        <cfvo type="num" val="-1"/>
        <cfvo type="num" val="0"/>
        <cfvo type="num" val="2"/>
        <color rgb="FFF8696B"/>
        <color theme="0" tint="-0.249977111117893"/>
        <color rgb="FF63BE7B"/>
      </colorScale>
    </cfRule>
  </conditionalFormatting>
  <conditionalFormatting sqref="AW76">
    <cfRule type="colorScale" priority="901">
      <colorScale>
        <cfvo type="num" val="-1"/>
        <cfvo type="num" val="0"/>
        <cfvo type="num" val="2"/>
        <color rgb="FFF8696B"/>
        <color theme="0" tint="-0.249977111117893"/>
        <color rgb="FF63BE7B"/>
      </colorScale>
    </cfRule>
  </conditionalFormatting>
  <conditionalFormatting sqref="AZ76">
    <cfRule type="colorScale" priority="900">
      <colorScale>
        <cfvo type="num" val="-1"/>
        <cfvo type="num" val="0"/>
        <cfvo type="num" val="2"/>
        <color rgb="FFF8696B"/>
        <color theme="0" tint="-0.249977111117893"/>
        <color rgb="FF63BE7B"/>
      </colorScale>
    </cfRule>
  </conditionalFormatting>
  <conditionalFormatting sqref="BB76">
    <cfRule type="colorScale" priority="899">
      <colorScale>
        <cfvo type="num" val="-1"/>
        <cfvo type="num" val="0"/>
        <cfvo type="num" val="2"/>
        <color rgb="FFF8696B"/>
        <color theme="0" tint="-0.249977111117893"/>
        <color rgb="FF63BE7B"/>
      </colorScale>
    </cfRule>
  </conditionalFormatting>
  <conditionalFormatting sqref="BC76">
    <cfRule type="colorScale" priority="898">
      <colorScale>
        <cfvo type="num" val="-1"/>
        <cfvo type="num" val="0"/>
        <cfvo type="num" val="2"/>
        <color rgb="FFF8696B"/>
        <color theme="0" tint="-0.249977111117893"/>
        <color rgb="FF63BE7B"/>
      </colorScale>
    </cfRule>
  </conditionalFormatting>
  <conditionalFormatting sqref="U77:V77">
    <cfRule type="colorScale" priority="897">
      <colorScale>
        <cfvo type="num" val="-1"/>
        <cfvo type="num" val="0"/>
        <cfvo type="num" val="2"/>
        <color rgb="FFF8696B"/>
        <color theme="0" tint="-0.249977111117893"/>
        <color rgb="FF63BE7B"/>
      </colorScale>
    </cfRule>
  </conditionalFormatting>
  <conditionalFormatting sqref="W77">
    <cfRule type="colorScale" priority="896">
      <colorScale>
        <cfvo type="num" val="-1"/>
        <cfvo type="num" val="0"/>
        <cfvo type="num" val="2"/>
        <color rgb="FFF8696B"/>
        <color theme="0" tint="-0.249977111117893"/>
        <color rgb="FF63BE7B"/>
      </colorScale>
    </cfRule>
  </conditionalFormatting>
  <conditionalFormatting sqref="X77">
    <cfRule type="colorScale" priority="895">
      <colorScale>
        <cfvo type="num" val="-1"/>
        <cfvo type="num" val="0"/>
        <cfvo type="num" val="2"/>
        <color rgb="FFF8696B"/>
        <color theme="0" tint="-0.249977111117893"/>
        <color rgb="FF63BE7B"/>
      </colorScale>
    </cfRule>
  </conditionalFormatting>
  <conditionalFormatting sqref="S77">
    <cfRule type="colorScale" priority="894">
      <colorScale>
        <cfvo type="num" val="-1"/>
        <cfvo type="num" val="0"/>
        <cfvo type="num" val="2"/>
        <color rgb="FFF8696B"/>
        <color theme="0" tint="-0.249977111117893"/>
        <color rgb="FF63BE7B"/>
      </colorScale>
    </cfRule>
  </conditionalFormatting>
  <conditionalFormatting sqref="Y77">
    <cfRule type="colorScale" priority="892">
      <colorScale>
        <cfvo type="num" val="-1"/>
        <cfvo type="num" val="0"/>
        <cfvo type="num" val="2"/>
        <color rgb="FFF8696B"/>
        <color theme="0" tint="-0.249977111117893"/>
        <color rgb="FF63BE7B"/>
      </colorScale>
    </cfRule>
  </conditionalFormatting>
  <conditionalFormatting sqref="AA77">
    <cfRule type="colorScale" priority="891">
      <colorScale>
        <cfvo type="num" val="-1"/>
        <cfvo type="num" val="0"/>
        <cfvo type="num" val="2"/>
        <color rgb="FFF8696B"/>
        <color theme="0" tint="-0.249977111117893"/>
        <color rgb="FF63BE7B"/>
      </colorScale>
    </cfRule>
  </conditionalFormatting>
  <conditionalFormatting sqref="AB77">
    <cfRule type="colorScale" priority="890">
      <colorScale>
        <cfvo type="num" val="-1"/>
        <cfvo type="num" val="0"/>
        <cfvo type="num" val="2"/>
        <color rgb="FFF8696B"/>
        <color theme="0" tint="-0.249977111117893"/>
        <color rgb="FF63BE7B"/>
      </colorScale>
    </cfRule>
  </conditionalFormatting>
  <conditionalFormatting sqref="AD77">
    <cfRule type="colorScale" priority="889">
      <colorScale>
        <cfvo type="num" val="-1"/>
        <cfvo type="num" val="0"/>
        <cfvo type="num" val="2"/>
        <color rgb="FFF8696B"/>
        <color theme="0" tint="-0.249977111117893"/>
        <color rgb="FF63BE7B"/>
      </colorScale>
    </cfRule>
  </conditionalFormatting>
  <conditionalFormatting sqref="AE77">
    <cfRule type="colorScale" priority="888">
      <colorScale>
        <cfvo type="num" val="-1"/>
        <cfvo type="num" val="0"/>
        <cfvo type="num" val="2"/>
        <color rgb="FFF8696B"/>
        <color theme="0" tint="-0.249977111117893"/>
        <color rgb="FF63BE7B"/>
      </colorScale>
    </cfRule>
  </conditionalFormatting>
  <conditionalFormatting sqref="AG77">
    <cfRule type="colorScale" priority="887">
      <colorScale>
        <cfvo type="num" val="-1"/>
        <cfvo type="num" val="0"/>
        <cfvo type="num" val="2"/>
        <color rgb="FFF8696B"/>
        <color theme="0" tint="-0.249977111117893"/>
        <color rgb="FF63BE7B"/>
      </colorScale>
    </cfRule>
  </conditionalFormatting>
  <conditionalFormatting sqref="AH77">
    <cfRule type="colorScale" priority="886">
      <colorScale>
        <cfvo type="num" val="-1"/>
        <cfvo type="num" val="0"/>
        <cfvo type="num" val="2"/>
        <color rgb="FFF8696B"/>
        <color theme="0" tint="-0.249977111117893"/>
        <color rgb="FF63BE7B"/>
      </colorScale>
    </cfRule>
  </conditionalFormatting>
  <conditionalFormatting sqref="AJ77">
    <cfRule type="colorScale" priority="885">
      <colorScale>
        <cfvo type="num" val="-1"/>
        <cfvo type="num" val="0"/>
        <cfvo type="num" val="2"/>
        <color rgb="FFF8696B"/>
        <color theme="0" tint="-0.249977111117893"/>
        <color rgb="FF63BE7B"/>
      </colorScale>
    </cfRule>
  </conditionalFormatting>
  <conditionalFormatting sqref="AK77">
    <cfRule type="colorScale" priority="884">
      <colorScale>
        <cfvo type="num" val="-1"/>
        <cfvo type="num" val="0"/>
        <cfvo type="num" val="2"/>
        <color rgb="FFF8696B"/>
        <color theme="0" tint="-0.249977111117893"/>
        <color rgb="FF63BE7B"/>
      </colorScale>
    </cfRule>
  </conditionalFormatting>
  <conditionalFormatting sqref="AM77">
    <cfRule type="colorScale" priority="883">
      <colorScale>
        <cfvo type="num" val="-1"/>
        <cfvo type="num" val="0"/>
        <cfvo type="num" val="2"/>
        <color rgb="FFF8696B"/>
        <color theme="0" tint="-0.249977111117893"/>
        <color rgb="FF63BE7B"/>
      </colorScale>
    </cfRule>
  </conditionalFormatting>
  <conditionalFormatting sqref="AN77">
    <cfRule type="colorScale" priority="882">
      <colorScale>
        <cfvo type="num" val="-1"/>
        <cfvo type="num" val="0"/>
        <cfvo type="num" val="2"/>
        <color rgb="FFF8696B"/>
        <color theme="0" tint="-0.249977111117893"/>
        <color rgb="FF63BE7B"/>
      </colorScale>
    </cfRule>
  </conditionalFormatting>
  <conditionalFormatting sqref="AP77">
    <cfRule type="colorScale" priority="881">
      <colorScale>
        <cfvo type="num" val="-1"/>
        <cfvo type="num" val="0"/>
        <cfvo type="num" val="2"/>
        <color rgb="FFF8696B"/>
        <color theme="0" tint="-0.249977111117893"/>
        <color rgb="FF63BE7B"/>
      </colorScale>
    </cfRule>
  </conditionalFormatting>
  <conditionalFormatting sqref="AQ77">
    <cfRule type="colorScale" priority="880">
      <colorScale>
        <cfvo type="num" val="-1"/>
        <cfvo type="num" val="0"/>
        <cfvo type="num" val="2"/>
        <color rgb="FFF8696B"/>
        <color theme="0" tint="-0.249977111117893"/>
        <color rgb="FF63BE7B"/>
      </colorScale>
    </cfRule>
  </conditionalFormatting>
  <conditionalFormatting sqref="AS77">
    <cfRule type="colorScale" priority="879">
      <colorScale>
        <cfvo type="num" val="-1"/>
        <cfvo type="num" val="0"/>
        <cfvo type="num" val="2"/>
        <color rgb="FFF8696B"/>
        <color theme="0" tint="-0.249977111117893"/>
        <color rgb="FF63BE7B"/>
      </colorScale>
    </cfRule>
  </conditionalFormatting>
  <conditionalFormatting sqref="AT77">
    <cfRule type="colorScale" priority="878">
      <colorScale>
        <cfvo type="num" val="-1"/>
        <cfvo type="num" val="0"/>
        <cfvo type="num" val="2"/>
        <color rgb="FFF8696B"/>
        <color theme="0" tint="-0.249977111117893"/>
        <color rgb="FF63BE7B"/>
      </colorScale>
    </cfRule>
  </conditionalFormatting>
  <conditionalFormatting sqref="AZ77">
    <cfRule type="colorScale" priority="876">
      <colorScale>
        <cfvo type="num" val="-1"/>
        <cfvo type="num" val="0"/>
        <cfvo type="num" val="2"/>
        <color rgb="FFF8696B"/>
        <color theme="0" tint="-0.249977111117893"/>
        <color rgb="FF63BE7B"/>
      </colorScale>
    </cfRule>
  </conditionalFormatting>
  <conditionalFormatting sqref="BB77">
    <cfRule type="colorScale" priority="875">
      <colorScale>
        <cfvo type="num" val="-1"/>
        <cfvo type="num" val="0"/>
        <cfvo type="num" val="2"/>
        <color rgb="FFF8696B"/>
        <color theme="0" tint="-0.249977111117893"/>
        <color rgb="FF63BE7B"/>
      </colorScale>
    </cfRule>
  </conditionalFormatting>
  <conditionalFormatting sqref="BC77">
    <cfRule type="colorScale" priority="874">
      <colorScale>
        <cfvo type="num" val="-1"/>
        <cfvo type="num" val="0"/>
        <cfvo type="num" val="2"/>
        <color rgb="FFF8696B"/>
        <color theme="0" tint="-0.249977111117893"/>
        <color rgb="FF63BE7B"/>
      </colorScale>
    </cfRule>
  </conditionalFormatting>
  <conditionalFormatting sqref="U78:V78">
    <cfRule type="colorScale" priority="873">
      <colorScale>
        <cfvo type="num" val="-1"/>
        <cfvo type="num" val="0"/>
        <cfvo type="num" val="2"/>
        <color rgb="FFF8696B"/>
        <color theme="0" tint="-0.249977111117893"/>
        <color rgb="FF63BE7B"/>
      </colorScale>
    </cfRule>
  </conditionalFormatting>
  <conditionalFormatting sqref="W78">
    <cfRule type="colorScale" priority="872">
      <colorScale>
        <cfvo type="num" val="-1"/>
        <cfvo type="num" val="0"/>
        <cfvo type="num" val="2"/>
        <color rgb="FFF8696B"/>
        <color theme="0" tint="-0.249977111117893"/>
        <color rgb="FF63BE7B"/>
      </colorScale>
    </cfRule>
  </conditionalFormatting>
  <conditionalFormatting sqref="X78">
    <cfRule type="colorScale" priority="871">
      <colorScale>
        <cfvo type="num" val="-1"/>
        <cfvo type="num" val="0"/>
        <cfvo type="num" val="2"/>
        <color rgb="FFF8696B"/>
        <color theme="0" tint="-0.249977111117893"/>
        <color rgb="FF63BE7B"/>
      </colorScale>
    </cfRule>
  </conditionalFormatting>
  <conditionalFormatting sqref="S78">
    <cfRule type="colorScale" priority="870">
      <colorScale>
        <cfvo type="num" val="-1"/>
        <cfvo type="num" val="0"/>
        <cfvo type="num" val="2"/>
        <color rgb="FFF8696B"/>
        <color theme="0" tint="-0.249977111117893"/>
        <color rgb="FF63BE7B"/>
      </colorScale>
    </cfRule>
  </conditionalFormatting>
  <conditionalFormatting sqref="T78">
    <cfRule type="colorScale" priority="869">
      <colorScale>
        <cfvo type="num" val="-1"/>
        <cfvo type="num" val="0"/>
        <cfvo type="num" val="2"/>
        <color rgb="FFF8696B"/>
        <color theme="0" tint="-0.249977111117893"/>
        <color rgb="FF63BE7B"/>
      </colorScale>
    </cfRule>
  </conditionalFormatting>
  <conditionalFormatting sqref="Y78">
    <cfRule type="colorScale" priority="868">
      <colorScale>
        <cfvo type="num" val="-1"/>
        <cfvo type="num" val="0"/>
        <cfvo type="num" val="2"/>
        <color rgb="FFF8696B"/>
        <color theme="0" tint="-0.249977111117893"/>
        <color rgb="FF63BE7B"/>
      </colorScale>
    </cfRule>
  </conditionalFormatting>
  <conditionalFormatting sqref="AA78">
    <cfRule type="colorScale" priority="867">
      <colorScale>
        <cfvo type="num" val="-1"/>
        <cfvo type="num" val="0"/>
        <cfvo type="num" val="2"/>
        <color rgb="FFF8696B"/>
        <color theme="0" tint="-0.249977111117893"/>
        <color rgb="FF63BE7B"/>
      </colorScale>
    </cfRule>
  </conditionalFormatting>
  <conditionalFormatting sqref="AB78">
    <cfRule type="colorScale" priority="866">
      <colorScale>
        <cfvo type="num" val="-1"/>
        <cfvo type="num" val="0"/>
        <cfvo type="num" val="2"/>
        <color rgb="FFF8696B"/>
        <color theme="0" tint="-0.249977111117893"/>
        <color rgb="FF63BE7B"/>
      </colorScale>
    </cfRule>
  </conditionalFormatting>
  <conditionalFormatting sqref="AD78">
    <cfRule type="colorScale" priority="865">
      <colorScale>
        <cfvo type="num" val="-1"/>
        <cfvo type="num" val="0"/>
        <cfvo type="num" val="2"/>
        <color rgb="FFF8696B"/>
        <color theme="0" tint="-0.249977111117893"/>
        <color rgb="FF63BE7B"/>
      </colorScale>
    </cfRule>
  </conditionalFormatting>
  <conditionalFormatting sqref="AE78">
    <cfRule type="colorScale" priority="864">
      <colorScale>
        <cfvo type="num" val="-1"/>
        <cfvo type="num" val="0"/>
        <cfvo type="num" val="2"/>
        <color rgb="FFF8696B"/>
        <color theme="0" tint="-0.249977111117893"/>
        <color rgb="FF63BE7B"/>
      </colorScale>
    </cfRule>
  </conditionalFormatting>
  <conditionalFormatting sqref="AG78">
    <cfRule type="colorScale" priority="863">
      <colorScale>
        <cfvo type="num" val="-1"/>
        <cfvo type="num" val="0"/>
        <cfvo type="num" val="2"/>
        <color rgb="FFF8696B"/>
        <color theme="0" tint="-0.249977111117893"/>
        <color rgb="FF63BE7B"/>
      </colorScale>
    </cfRule>
  </conditionalFormatting>
  <conditionalFormatting sqref="AH78">
    <cfRule type="colorScale" priority="862">
      <colorScale>
        <cfvo type="num" val="-1"/>
        <cfvo type="num" val="0"/>
        <cfvo type="num" val="2"/>
        <color rgb="FFF8696B"/>
        <color theme="0" tint="-0.249977111117893"/>
        <color rgb="FF63BE7B"/>
      </colorScale>
    </cfRule>
  </conditionalFormatting>
  <conditionalFormatting sqref="AJ78">
    <cfRule type="colorScale" priority="861">
      <colorScale>
        <cfvo type="num" val="-1"/>
        <cfvo type="num" val="0"/>
        <cfvo type="num" val="2"/>
        <color rgb="FFF8696B"/>
        <color theme="0" tint="-0.249977111117893"/>
        <color rgb="FF63BE7B"/>
      </colorScale>
    </cfRule>
  </conditionalFormatting>
  <conditionalFormatting sqref="AK78">
    <cfRule type="colorScale" priority="860">
      <colorScale>
        <cfvo type="num" val="-1"/>
        <cfvo type="num" val="0"/>
        <cfvo type="num" val="2"/>
        <color rgb="FFF8696B"/>
        <color theme="0" tint="-0.249977111117893"/>
        <color rgb="FF63BE7B"/>
      </colorScale>
    </cfRule>
  </conditionalFormatting>
  <conditionalFormatting sqref="AM78">
    <cfRule type="colorScale" priority="859">
      <colorScale>
        <cfvo type="num" val="-1"/>
        <cfvo type="num" val="0"/>
        <cfvo type="num" val="2"/>
        <color rgb="FFF8696B"/>
        <color theme="0" tint="-0.249977111117893"/>
        <color rgb="FF63BE7B"/>
      </colorScale>
    </cfRule>
  </conditionalFormatting>
  <conditionalFormatting sqref="AN78">
    <cfRule type="colorScale" priority="858">
      <colorScale>
        <cfvo type="num" val="-1"/>
        <cfvo type="num" val="0"/>
        <cfvo type="num" val="2"/>
        <color rgb="FFF8696B"/>
        <color theme="0" tint="-0.249977111117893"/>
        <color rgb="FF63BE7B"/>
      </colorScale>
    </cfRule>
  </conditionalFormatting>
  <conditionalFormatting sqref="AQ78">
    <cfRule type="colorScale" priority="856">
      <colorScale>
        <cfvo type="num" val="-1"/>
        <cfvo type="num" val="0"/>
        <cfvo type="num" val="2"/>
        <color rgb="FFF8696B"/>
        <color theme="0" tint="-0.249977111117893"/>
        <color rgb="FF63BE7B"/>
      </colorScale>
    </cfRule>
  </conditionalFormatting>
  <conditionalFormatting sqref="AS78">
    <cfRule type="colorScale" priority="855">
      <colorScale>
        <cfvo type="num" val="-1"/>
        <cfvo type="num" val="0"/>
        <cfvo type="num" val="2"/>
        <color rgb="FFF8696B"/>
        <color theme="0" tint="-0.249977111117893"/>
        <color rgb="FF63BE7B"/>
      </colorScale>
    </cfRule>
  </conditionalFormatting>
  <conditionalFormatting sqref="AT78">
    <cfRule type="colorScale" priority="854">
      <colorScale>
        <cfvo type="num" val="-1"/>
        <cfvo type="num" val="0"/>
        <cfvo type="num" val="2"/>
        <color rgb="FFF8696B"/>
        <color theme="0" tint="-0.249977111117893"/>
        <color rgb="FF63BE7B"/>
      </colorScale>
    </cfRule>
  </conditionalFormatting>
  <conditionalFormatting sqref="AW78">
    <cfRule type="colorScale" priority="853">
      <colorScale>
        <cfvo type="num" val="-1"/>
        <cfvo type="num" val="0"/>
        <cfvo type="num" val="2"/>
        <color rgb="FFF8696B"/>
        <color theme="0" tint="-0.249977111117893"/>
        <color rgb="FF63BE7B"/>
      </colorScale>
    </cfRule>
  </conditionalFormatting>
  <conditionalFormatting sqref="AZ78">
    <cfRule type="colorScale" priority="852">
      <colorScale>
        <cfvo type="num" val="-1"/>
        <cfvo type="num" val="0"/>
        <cfvo type="num" val="2"/>
        <color rgb="FFF8696B"/>
        <color theme="0" tint="-0.249977111117893"/>
        <color rgb="FF63BE7B"/>
      </colorScale>
    </cfRule>
  </conditionalFormatting>
  <conditionalFormatting sqref="BB78">
    <cfRule type="colorScale" priority="851">
      <colorScale>
        <cfvo type="num" val="-1"/>
        <cfvo type="num" val="0"/>
        <cfvo type="num" val="2"/>
        <color rgb="FFF8696B"/>
        <color theme="0" tint="-0.249977111117893"/>
        <color rgb="FF63BE7B"/>
      </colorScale>
    </cfRule>
  </conditionalFormatting>
  <conditionalFormatting sqref="BC78">
    <cfRule type="colorScale" priority="850">
      <colorScale>
        <cfvo type="num" val="-1"/>
        <cfvo type="num" val="0"/>
        <cfvo type="num" val="2"/>
        <color rgb="FFF8696B"/>
        <color theme="0" tint="-0.249977111117893"/>
        <color rgb="FF63BE7B"/>
      </colorScale>
    </cfRule>
  </conditionalFormatting>
  <conditionalFormatting sqref="U79:V79">
    <cfRule type="colorScale" priority="849">
      <colorScale>
        <cfvo type="num" val="-1"/>
        <cfvo type="num" val="0"/>
        <cfvo type="num" val="2"/>
        <color rgb="FFF8696B"/>
        <color theme="0" tint="-0.249977111117893"/>
        <color rgb="FF63BE7B"/>
      </colorScale>
    </cfRule>
  </conditionalFormatting>
  <conditionalFormatting sqref="W79">
    <cfRule type="colorScale" priority="848">
      <colorScale>
        <cfvo type="num" val="-1"/>
        <cfvo type="num" val="0"/>
        <cfvo type="num" val="2"/>
        <color rgb="FFF8696B"/>
        <color theme="0" tint="-0.249977111117893"/>
        <color rgb="FF63BE7B"/>
      </colorScale>
    </cfRule>
  </conditionalFormatting>
  <conditionalFormatting sqref="S79">
    <cfRule type="colorScale" priority="846">
      <colorScale>
        <cfvo type="num" val="-1"/>
        <cfvo type="num" val="0"/>
        <cfvo type="num" val="2"/>
        <color rgb="FFF8696B"/>
        <color theme="0" tint="-0.249977111117893"/>
        <color rgb="FF63BE7B"/>
      </colorScale>
    </cfRule>
  </conditionalFormatting>
  <conditionalFormatting sqref="T79">
    <cfRule type="colorScale" priority="845">
      <colorScale>
        <cfvo type="num" val="-1"/>
        <cfvo type="num" val="0"/>
        <cfvo type="num" val="2"/>
        <color rgb="FFF8696B"/>
        <color theme="0" tint="-0.249977111117893"/>
        <color rgb="FF63BE7B"/>
      </colorScale>
    </cfRule>
  </conditionalFormatting>
  <conditionalFormatting sqref="X79">
    <cfRule type="colorScale" priority="844">
      <colorScale>
        <cfvo type="num" val="-1"/>
        <cfvo type="num" val="0"/>
        <cfvo type="num" val="2"/>
        <color rgb="FFF8696B"/>
        <color theme="0" tint="-0.249977111117893"/>
        <color rgb="FF63BE7B"/>
      </colorScale>
    </cfRule>
  </conditionalFormatting>
  <conditionalFormatting sqref="Y79">
    <cfRule type="colorScale" priority="843">
      <colorScale>
        <cfvo type="num" val="-1"/>
        <cfvo type="num" val="0"/>
        <cfvo type="num" val="2"/>
        <color rgb="FFF8696B"/>
        <color theme="0" tint="-0.249977111117893"/>
        <color rgb="FF63BE7B"/>
      </colorScale>
    </cfRule>
  </conditionalFormatting>
  <conditionalFormatting sqref="AA79">
    <cfRule type="colorScale" priority="841">
      <colorScale>
        <cfvo type="num" val="-1"/>
        <cfvo type="num" val="0"/>
        <cfvo type="num" val="2"/>
        <color rgb="FFF8696B"/>
        <color theme="0" tint="-0.249977111117893"/>
        <color rgb="FF63BE7B"/>
      </colorScale>
    </cfRule>
  </conditionalFormatting>
  <conditionalFormatting sqref="AD79">
    <cfRule type="colorScale" priority="839">
      <colorScale>
        <cfvo type="num" val="-1"/>
        <cfvo type="num" val="0"/>
        <cfvo type="num" val="2"/>
        <color rgb="FFF8696B"/>
        <color theme="0" tint="-0.249977111117893"/>
        <color rgb="FF63BE7B"/>
      </colorScale>
    </cfRule>
  </conditionalFormatting>
  <conditionalFormatting sqref="AE79">
    <cfRule type="colorScale" priority="838">
      <colorScale>
        <cfvo type="num" val="-1"/>
        <cfvo type="num" val="0"/>
        <cfvo type="num" val="2"/>
        <color rgb="FFF8696B"/>
        <color theme="0" tint="-0.249977111117893"/>
        <color rgb="FF63BE7B"/>
      </colorScale>
    </cfRule>
  </conditionalFormatting>
  <conditionalFormatting sqref="AG79">
    <cfRule type="colorScale" priority="837">
      <colorScale>
        <cfvo type="num" val="-1"/>
        <cfvo type="num" val="0"/>
        <cfvo type="num" val="2"/>
        <color rgb="FFF8696B"/>
        <color theme="0" tint="-0.249977111117893"/>
        <color rgb="FF63BE7B"/>
      </colorScale>
    </cfRule>
  </conditionalFormatting>
  <conditionalFormatting sqref="AH79">
    <cfRule type="colorScale" priority="836">
      <colorScale>
        <cfvo type="num" val="-1"/>
        <cfvo type="num" val="0"/>
        <cfvo type="num" val="2"/>
        <color rgb="FFF8696B"/>
        <color theme="0" tint="-0.249977111117893"/>
        <color rgb="FF63BE7B"/>
      </colorScale>
    </cfRule>
  </conditionalFormatting>
  <conditionalFormatting sqref="AJ79">
    <cfRule type="colorScale" priority="835">
      <colorScale>
        <cfvo type="num" val="-1"/>
        <cfvo type="num" val="0"/>
        <cfvo type="num" val="2"/>
        <color rgb="FFF8696B"/>
        <color theme="0" tint="-0.249977111117893"/>
        <color rgb="FF63BE7B"/>
      </colorScale>
    </cfRule>
  </conditionalFormatting>
  <conditionalFormatting sqref="AK79">
    <cfRule type="colorScale" priority="834">
      <colorScale>
        <cfvo type="num" val="-1"/>
        <cfvo type="num" val="0"/>
        <cfvo type="num" val="2"/>
        <color rgb="FFF8696B"/>
        <color theme="0" tint="-0.249977111117893"/>
        <color rgb="FF63BE7B"/>
      </colorScale>
    </cfRule>
  </conditionalFormatting>
  <conditionalFormatting sqref="AM79">
    <cfRule type="colorScale" priority="833">
      <colorScale>
        <cfvo type="num" val="-1"/>
        <cfvo type="num" val="0"/>
        <cfvo type="num" val="2"/>
        <color rgb="FFF8696B"/>
        <color theme="0" tint="-0.249977111117893"/>
        <color rgb="FF63BE7B"/>
      </colorScale>
    </cfRule>
  </conditionalFormatting>
  <conditionalFormatting sqref="AN79">
    <cfRule type="colorScale" priority="832">
      <colorScale>
        <cfvo type="num" val="-1"/>
        <cfvo type="num" val="0"/>
        <cfvo type="num" val="2"/>
        <color rgb="FFF8696B"/>
        <color theme="0" tint="-0.249977111117893"/>
        <color rgb="FF63BE7B"/>
      </colorScale>
    </cfRule>
  </conditionalFormatting>
  <conditionalFormatting sqref="AP79">
    <cfRule type="colorScale" priority="831">
      <colorScale>
        <cfvo type="num" val="-1"/>
        <cfvo type="num" val="0"/>
        <cfvo type="num" val="2"/>
        <color rgb="FFF8696B"/>
        <color theme="0" tint="-0.249977111117893"/>
        <color rgb="FF63BE7B"/>
      </colorScale>
    </cfRule>
  </conditionalFormatting>
  <conditionalFormatting sqref="AQ79">
    <cfRule type="colorScale" priority="830">
      <colorScale>
        <cfvo type="num" val="-1"/>
        <cfvo type="num" val="0"/>
        <cfvo type="num" val="2"/>
        <color rgb="FFF8696B"/>
        <color theme="0" tint="-0.249977111117893"/>
        <color rgb="FF63BE7B"/>
      </colorScale>
    </cfRule>
  </conditionalFormatting>
  <conditionalFormatting sqref="AS79">
    <cfRule type="colorScale" priority="829">
      <colorScale>
        <cfvo type="num" val="-1"/>
        <cfvo type="num" val="0"/>
        <cfvo type="num" val="2"/>
        <color rgb="FFF8696B"/>
        <color theme="0" tint="-0.249977111117893"/>
        <color rgb="FF63BE7B"/>
      </colorScale>
    </cfRule>
  </conditionalFormatting>
  <conditionalFormatting sqref="AT79">
    <cfRule type="colorScale" priority="828">
      <colorScale>
        <cfvo type="num" val="-1"/>
        <cfvo type="num" val="0"/>
        <cfvo type="num" val="2"/>
        <color rgb="FFF8696B"/>
        <color theme="0" tint="-0.249977111117893"/>
        <color rgb="FF63BE7B"/>
      </colorScale>
    </cfRule>
  </conditionalFormatting>
  <conditionalFormatting sqref="AV79">
    <cfRule type="colorScale" priority="827">
      <colorScale>
        <cfvo type="num" val="-1"/>
        <cfvo type="num" val="0"/>
        <cfvo type="num" val="2"/>
        <color rgb="FFF8696B"/>
        <color theme="0" tint="-0.249977111117893"/>
        <color rgb="FF63BE7B"/>
      </colorScale>
    </cfRule>
  </conditionalFormatting>
  <conditionalFormatting sqref="AW79">
    <cfRule type="colorScale" priority="826">
      <colorScale>
        <cfvo type="num" val="-1"/>
        <cfvo type="num" val="0"/>
        <cfvo type="num" val="2"/>
        <color rgb="FFF8696B"/>
        <color theme="0" tint="-0.249977111117893"/>
        <color rgb="FF63BE7B"/>
      </colorScale>
    </cfRule>
  </conditionalFormatting>
  <conditionalFormatting sqref="AY79">
    <cfRule type="colorScale" priority="825">
      <colorScale>
        <cfvo type="num" val="-1"/>
        <cfvo type="num" val="0"/>
        <cfvo type="num" val="2"/>
        <color rgb="FFF8696B"/>
        <color theme="0" tint="-0.249977111117893"/>
        <color rgb="FF63BE7B"/>
      </colorScale>
    </cfRule>
  </conditionalFormatting>
  <conditionalFormatting sqref="BC79">
    <cfRule type="colorScale" priority="822">
      <colorScale>
        <cfvo type="num" val="-1"/>
        <cfvo type="num" val="0"/>
        <cfvo type="num" val="2"/>
        <color rgb="FFF8696B"/>
        <color theme="0" tint="-0.249977111117893"/>
        <color rgb="FF63BE7B"/>
      </colorScale>
    </cfRule>
  </conditionalFormatting>
  <conditionalFormatting sqref="BB79">
    <cfRule type="colorScale" priority="820">
      <colorScale>
        <cfvo type="num" val="-1"/>
        <cfvo type="num" val="0"/>
        <cfvo type="num" val="2"/>
        <color rgb="FFF8696B"/>
        <color theme="0" tint="-0.249977111117893"/>
        <color rgb="FF63BE7B"/>
      </colorScale>
    </cfRule>
  </conditionalFormatting>
  <conditionalFormatting sqref="S81">
    <cfRule type="colorScale" priority="819">
      <colorScale>
        <cfvo type="num" val="-1"/>
        <cfvo type="num" val="0"/>
        <cfvo type="num" val="2"/>
        <color rgb="FFF8696B"/>
        <color theme="0" tint="-0.249977111117893"/>
        <color rgb="FF63BE7B"/>
      </colorScale>
    </cfRule>
  </conditionalFormatting>
  <conditionalFormatting sqref="T81">
    <cfRule type="colorScale" priority="818">
      <colorScale>
        <cfvo type="num" val="-1"/>
        <cfvo type="num" val="0"/>
        <cfvo type="num" val="2"/>
        <color rgb="FFF8696B"/>
        <color theme="0" tint="-0.249977111117893"/>
        <color rgb="FF63BE7B"/>
      </colorScale>
    </cfRule>
  </conditionalFormatting>
  <conditionalFormatting sqref="U81:V81">
    <cfRule type="colorScale" priority="817">
      <colorScale>
        <cfvo type="num" val="-1"/>
        <cfvo type="num" val="0"/>
        <cfvo type="num" val="2"/>
        <color rgb="FFF8696B"/>
        <color theme="0" tint="-0.249977111117893"/>
        <color rgb="FF63BE7B"/>
      </colorScale>
    </cfRule>
  </conditionalFormatting>
  <conditionalFormatting sqref="W81">
    <cfRule type="colorScale" priority="816">
      <colorScale>
        <cfvo type="num" val="-1"/>
        <cfvo type="num" val="0"/>
        <cfvo type="num" val="2"/>
        <color rgb="FFF8696B"/>
        <color theme="0" tint="-0.249977111117893"/>
        <color rgb="FF63BE7B"/>
      </colorScale>
    </cfRule>
  </conditionalFormatting>
  <conditionalFormatting sqref="X81">
    <cfRule type="colorScale" priority="815">
      <colorScale>
        <cfvo type="num" val="-1"/>
        <cfvo type="num" val="0"/>
        <cfvo type="num" val="2"/>
        <color rgb="FFF8696B"/>
        <color theme="0" tint="-0.249977111117893"/>
        <color rgb="FF63BE7B"/>
      </colorScale>
    </cfRule>
  </conditionalFormatting>
  <conditionalFormatting sqref="Y81">
    <cfRule type="colorScale" priority="814">
      <colorScale>
        <cfvo type="num" val="-1"/>
        <cfvo type="num" val="0"/>
        <cfvo type="num" val="2"/>
        <color rgb="FFF8696B"/>
        <color theme="0" tint="-0.249977111117893"/>
        <color rgb="FF63BE7B"/>
      </colorScale>
    </cfRule>
  </conditionalFormatting>
  <conditionalFormatting sqref="AA81">
    <cfRule type="colorScale" priority="813">
      <colorScale>
        <cfvo type="num" val="-1"/>
        <cfvo type="num" val="0"/>
        <cfvo type="num" val="2"/>
        <color rgb="FFF8696B"/>
        <color theme="0" tint="-0.249977111117893"/>
        <color rgb="FF63BE7B"/>
      </colorScale>
    </cfRule>
  </conditionalFormatting>
  <conditionalFormatting sqref="AB81">
    <cfRule type="colorScale" priority="812">
      <colorScale>
        <cfvo type="num" val="-1"/>
        <cfvo type="num" val="0"/>
        <cfvo type="num" val="2"/>
        <color rgb="FFF8696B"/>
        <color theme="0" tint="-0.249977111117893"/>
        <color rgb="FF63BE7B"/>
      </colorScale>
    </cfRule>
  </conditionalFormatting>
  <conditionalFormatting sqref="AD81">
    <cfRule type="colorScale" priority="811">
      <colorScale>
        <cfvo type="num" val="-1"/>
        <cfvo type="num" val="0"/>
        <cfvo type="num" val="2"/>
        <color rgb="FFF8696B"/>
        <color theme="0" tint="-0.249977111117893"/>
        <color rgb="FF63BE7B"/>
      </colorScale>
    </cfRule>
  </conditionalFormatting>
  <conditionalFormatting sqref="AE81">
    <cfRule type="colorScale" priority="810">
      <colorScale>
        <cfvo type="num" val="-1"/>
        <cfvo type="num" val="0"/>
        <cfvo type="num" val="2"/>
        <color rgb="FFF8696B"/>
        <color theme="0" tint="-0.249977111117893"/>
        <color rgb="FF63BE7B"/>
      </colorScale>
    </cfRule>
  </conditionalFormatting>
  <conditionalFormatting sqref="AG81">
    <cfRule type="colorScale" priority="809">
      <colorScale>
        <cfvo type="num" val="-1"/>
        <cfvo type="num" val="0"/>
        <cfvo type="num" val="2"/>
        <color rgb="FFF8696B"/>
        <color theme="0" tint="-0.249977111117893"/>
        <color rgb="FF63BE7B"/>
      </colorScale>
    </cfRule>
  </conditionalFormatting>
  <conditionalFormatting sqref="AH81">
    <cfRule type="colorScale" priority="808">
      <colorScale>
        <cfvo type="num" val="-1"/>
        <cfvo type="num" val="0"/>
        <cfvo type="num" val="2"/>
        <color rgb="FFF8696B"/>
        <color theme="0" tint="-0.249977111117893"/>
        <color rgb="FF63BE7B"/>
      </colorScale>
    </cfRule>
  </conditionalFormatting>
  <conditionalFormatting sqref="AJ81">
    <cfRule type="colorScale" priority="807">
      <colorScale>
        <cfvo type="num" val="-1"/>
        <cfvo type="num" val="0"/>
        <cfvo type="num" val="2"/>
        <color rgb="FFF8696B"/>
        <color theme="0" tint="-0.249977111117893"/>
        <color rgb="FF63BE7B"/>
      </colorScale>
    </cfRule>
  </conditionalFormatting>
  <conditionalFormatting sqref="AK81">
    <cfRule type="colorScale" priority="806">
      <colorScale>
        <cfvo type="num" val="-1"/>
        <cfvo type="num" val="0"/>
        <cfvo type="num" val="2"/>
        <color rgb="FFF8696B"/>
        <color theme="0" tint="-0.249977111117893"/>
        <color rgb="FF63BE7B"/>
      </colorScale>
    </cfRule>
  </conditionalFormatting>
  <conditionalFormatting sqref="AN81">
    <cfRule type="colorScale" priority="804">
      <colorScale>
        <cfvo type="num" val="-1"/>
        <cfvo type="num" val="0"/>
        <cfvo type="num" val="2"/>
        <color rgb="FFF8696B"/>
        <color theme="0" tint="-0.249977111117893"/>
        <color rgb="FF63BE7B"/>
      </colorScale>
    </cfRule>
  </conditionalFormatting>
  <conditionalFormatting sqref="AP81">
    <cfRule type="colorScale" priority="803">
      <colorScale>
        <cfvo type="num" val="-1"/>
        <cfvo type="num" val="0"/>
        <cfvo type="num" val="2"/>
        <color rgb="FFF8696B"/>
        <color theme="0" tint="-0.249977111117893"/>
        <color rgb="FF63BE7B"/>
      </colorScale>
    </cfRule>
  </conditionalFormatting>
  <conditionalFormatting sqref="AQ81">
    <cfRule type="colorScale" priority="802">
      <colorScale>
        <cfvo type="num" val="-1"/>
        <cfvo type="num" val="0"/>
        <cfvo type="num" val="2"/>
        <color rgb="FFF8696B"/>
        <color theme="0" tint="-0.249977111117893"/>
        <color rgb="FF63BE7B"/>
      </colorScale>
    </cfRule>
  </conditionalFormatting>
  <conditionalFormatting sqref="AS81">
    <cfRule type="colorScale" priority="801">
      <colorScale>
        <cfvo type="num" val="-1"/>
        <cfvo type="num" val="0"/>
        <cfvo type="num" val="2"/>
        <color rgb="FFF8696B"/>
        <color theme="0" tint="-0.249977111117893"/>
        <color rgb="FF63BE7B"/>
      </colorScale>
    </cfRule>
  </conditionalFormatting>
  <conditionalFormatting sqref="AT81">
    <cfRule type="colorScale" priority="800">
      <colorScale>
        <cfvo type="num" val="-1"/>
        <cfvo type="num" val="0"/>
        <cfvo type="num" val="2"/>
        <color rgb="FFF8696B"/>
        <color theme="0" tint="-0.249977111117893"/>
        <color rgb="FF63BE7B"/>
      </colorScale>
    </cfRule>
  </conditionalFormatting>
  <conditionalFormatting sqref="AW81">
    <cfRule type="colorScale" priority="799">
      <colorScale>
        <cfvo type="num" val="-1"/>
        <cfvo type="num" val="0"/>
        <cfvo type="num" val="2"/>
        <color rgb="FFF8696B"/>
        <color theme="0" tint="-0.249977111117893"/>
        <color rgb="FF63BE7B"/>
      </colorScale>
    </cfRule>
  </conditionalFormatting>
  <conditionalFormatting sqref="AZ81">
    <cfRule type="colorScale" priority="798">
      <colorScale>
        <cfvo type="num" val="-1"/>
        <cfvo type="num" val="0"/>
        <cfvo type="num" val="2"/>
        <color rgb="FFF8696B"/>
        <color theme="0" tint="-0.249977111117893"/>
        <color rgb="FF63BE7B"/>
      </colorScale>
    </cfRule>
  </conditionalFormatting>
  <conditionalFormatting sqref="BB81">
    <cfRule type="colorScale" priority="797">
      <colorScale>
        <cfvo type="num" val="-1"/>
        <cfvo type="num" val="0"/>
        <cfvo type="num" val="2"/>
        <color rgb="FFF8696B"/>
        <color theme="0" tint="-0.249977111117893"/>
        <color rgb="FF63BE7B"/>
      </colorScale>
    </cfRule>
  </conditionalFormatting>
  <conditionalFormatting sqref="BC81">
    <cfRule type="colorScale" priority="796">
      <colorScale>
        <cfvo type="num" val="-1"/>
        <cfvo type="num" val="0"/>
        <cfvo type="num" val="2"/>
        <color rgb="FFF8696B"/>
        <color theme="0" tint="-0.249977111117893"/>
        <color rgb="FF63BE7B"/>
      </colorScale>
    </cfRule>
  </conditionalFormatting>
  <conditionalFormatting sqref="S80">
    <cfRule type="colorScale" priority="795">
      <colorScale>
        <cfvo type="num" val="-1"/>
        <cfvo type="num" val="0"/>
        <cfvo type="num" val="2"/>
        <color rgb="FFF8696B"/>
        <color theme="0" tint="-0.249977111117893"/>
        <color rgb="FF63BE7B"/>
      </colorScale>
    </cfRule>
  </conditionalFormatting>
  <conditionalFormatting sqref="S82">
    <cfRule type="colorScale" priority="794">
      <colorScale>
        <cfvo type="num" val="-1"/>
        <cfvo type="num" val="0"/>
        <cfvo type="num" val="2"/>
        <color rgb="FFF8696B"/>
        <color theme="0" tint="-0.249977111117893"/>
        <color rgb="FF63BE7B"/>
      </colorScale>
    </cfRule>
  </conditionalFormatting>
  <conditionalFormatting sqref="W82">
    <cfRule type="colorScale" priority="793">
      <colorScale>
        <cfvo type="num" val="-1"/>
        <cfvo type="num" val="0"/>
        <cfvo type="num" val="2"/>
        <color rgb="FFF8696B"/>
        <color theme="0" tint="-0.249977111117893"/>
        <color rgb="FF63BE7B"/>
      </colorScale>
    </cfRule>
  </conditionalFormatting>
  <conditionalFormatting sqref="X82">
    <cfRule type="colorScale" priority="792">
      <colorScale>
        <cfvo type="num" val="-1"/>
        <cfvo type="num" val="0"/>
        <cfvo type="num" val="2"/>
        <color rgb="FFF8696B"/>
        <color theme="0" tint="-0.249977111117893"/>
        <color rgb="FF63BE7B"/>
      </colorScale>
    </cfRule>
  </conditionalFormatting>
  <conditionalFormatting sqref="U82:V82">
    <cfRule type="colorScale" priority="791">
      <colorScale>
        <cfvo type="num" val="-1"/>
        <cfvo type="num" val="0"/>
        <cfvo type="num" val="2"/>
        <color rgb="FFF8696B"/>
        <color theme="0" tint="-0.249977111117893"/>
        <color rgb="FF63BE7B"/>
      </colorScale>
    </cfRule>
  </conditionalFormatting>
  <conditionalFormatting sqref="Y82">
    <cfRule type="colorScale" priority="790">
      <colorScale>
        <cfvo type="num" val="-1"/>
        <cfvo type="num" val="0"/>
        <cfvo type="num" val="2"/>
        <color rgb="FFF8696B"/>
        <color theme="0" tint="-0.249977111117893"/>
        <color rgb="FF63BE7B"/>
      </colorScale>
    </cfRule>
  </conditionalFormatting>
  <conditionalFormatting sqref="AA82">
    <cfRule type="colorScale" priority="789">
      <colorScale>
        <cfvo type="num" val="-1"/>
        <cfvo type="num" val="0"/>
        <cfvo type="num" val="2"/>
        <color rgb="FFF8696B"/>
        <color theme="0" tint="-0.249977111117893"/>
        <color rgb="FF63BE7B"/>
      </colorScale>
    </cfRule>
  </conditionalFormatting>
  <conditionalFormatting sqref="AB82">
    <cfRule type="colorScale" priority="788">
      <colorScale>
        <cfvo type="num" val="-1"/>
        <cfvo type="num" val="0"/>
        <cfvo type="num" val="2"/>
        <color rgb="FFF8696B"/>
        <color theme="0" tint="-0.249977111117893"/>
        <color rgb="FF63BE7B"/>
      </colorScale>
    </cfRule>
  </conditionalFormatting>
  <conditionalFormatting sqref="AD82">
    <cfRule type="colorScale" priority="787">
      <colorScale>
        <cfvo type="num" val="-1"/>
        <cfvo type="num" val="0"/>
        <cfvo type="num" val="2"/>
        <color rgb="FFF8696B"/>
        <color theme="0" tint="-0.249977111117893"/>
        <color rgb="FF63BE7B"/>
      </colorScale>
    </cfRule>
  </conditionalFormatting>
  <conditionalFormatting sqref="AE82">
    <cfRule type="colorScale" priority="786">
      <colorScale>
        <cfvo type="num" val="-1"/>
        <cfvo type="num" val="0"/>
        <cfvo type="num" val="2"/>
        <color rgb="FFF8696B"/>
        <color theme="0" tint="-0.249977111117893"/>
        <color rgb="FF63BE7B"/>
      </colorScale>
    </cfRule>
  </conditionalFormatting>
  <conditionalFormatting sqref="AG82">
    <cfRule type="colorScale" priority="785">
      <colorScale>
        <cfvo type="num" val="-1"/>
        <cfvo type="num" val="0"/>
        <cfvo type="num" val="2"/>
        <color rgb="FFF8696B"/>
        <color theme="0" tint="-0.249977111117893"/>
        <color rgb="FF63BE7B"/>
      </colorScale>
    </cfRule>
  </conditionalFormatting>
  <conditionalFormatting sqref="AH82">
    <cfRule type="colorScale" priority="784">
      <colorScale>
        <cfvo type="num" val="-1"/>
        <cfvo type="num" val="0"/>
        <cfvo type="num" val="2"/>
        <color rgb="FFF8696B"/>
        <color theme="0" tint="-0.249977111117893"/>
        <color rgb="FF63BE7B"/>
      </colorScale>
    </cfRule>
  </conditionalFormatting>
  <conditionalFormatting sqref="AJ82">
    <cfRule type="colorScale" priority="783">
      <colorScale>
        <cfvo type="num" val="-1"/>
        <cfvo type="num" val="0"/>
        <cfvo type="num" val="2"/>
        <color rgb="FFF8696B"/>
        <color theme="0" tint="-0.249977111117893"/>
        <color rgb="FF63BE7B"/>
      </colorScale>
    </cfRule>
  </conditionalFormatting>
  <conditionalFormatting sqref="AK82">
    <cfRule type="colorScale" priority="782">
      <colorScale>
        <cfvo type="num" val="-1"/>
        <cfvo type="num" val="0"/>
        <cfvo type="num" val="2"/>
        <color rgb="FFF8696B"/>
        <color theme="0" tint="-0.249977111117893"/>
        <color rgb="FF63BE7B"/>
      </colorScale>
    </cfRule>
  </conditionalFormatting>
  <conditionalFormatting sqref="AM82">
    <cfRule type="colorScale" priority="781">
      <colorScale>
        <cfvo type="num" val="-1"/>
        <cfvo type="num" val="0"/>
        <cfvo type="num" val="2"/>
        <color rgb="FFF8696B"/>
        <color theme="0" tint="-0.249977111117893"/>
        <color rgb="FF63BE7B"/>
      </colorScale>
    </cfRule>
  </conditionalFormatting>
  <conditionalFormatting sqref="AN82">
    <cfRule type="colorScale" priority="780">
      <colorScale>
        <cfvo type="num" val="-1"/>
        <cfvo type="num" val="0"/>
        <cfvo type="num" val="2"/>
        <color rgb="FFF8696B"/>
        <color theme="0" tint="-0.249977111117893"/>
        <color rgb="FF63BE7B"/>
      </colorScale>
    </cfRule>
  </conditionalFormatting>
  <conditionalFormatting sqref="AQ82">
    <cfRule type="colorScale" priority="778">
      <colorScale>
        <cfvo type="num" val="-1"/>
        <cfvo type="num" val="0"/>
        <cfvo type="num" val="2"/>
        <color rgb="FFF8696B"/>
        <color theme="0" tint="-0.249977111117893"/>
        <color rgb="FF63BE7B"/>
      </colorScale>
    </cfRule>
  </conditionalFormatting>
  <conditionalFormatting sqref="AS82">
    <cfRule type="colorScale" priority="777">
      <colorScale>
        <cfvo type="num" val="-1"/>
        <cfvo type="num" val="0"/>
        <cfvo type="num" val="2"/>
        <color rgb="FFF8696B"/>
        <color theme="0" tint="-0.249977111117893"/>
        <color rgb="FF63BE7B"/>
      </colorScale>
    </cfRule>
  </conditionalFormatting>
  <conditionalFormatting sqref="AW82">
    <cfRule type="colorScale" priority="775">
      <colorScale>
        <cfvo type="num" val="-1"/>
        <cfvo type="num" val="0"/>
        <cfvo type="num" val="2"/>
        <color rgb="FFF8696B"/>
        <color theme="0" tint="-0.249977111117893"/>
        <color rgb="FF63BE7B"/>
      </colorScale>
    </cfRule>
  </conditionalFormatting>
  <conditionalFormatting sqref="AZ82">
    <cfRule type="colorScale" priority="774">
      <colorScale>
        <cfvo type="num" val="-1"/>
        <cfvo type="num" val="0"/>
        <cfvo type="num" val="2"/>
        <color rgb="FFF8696B"/>
        <color theme="0" tint="-0.249977111117893"/>
        <color rgb="FF63BE7B"/>
      </colorScale>
    </cfRule>
  </conditionalFormatting>
  <conditionalFormatting sqref="BB82">
    <cfRule type="colorScale" priority="773">
      <colorScale>
        <cfvo type="num" val="-1"/>
        <cfvo type="num" val="0"/>
        <cfvo type="num" val="2"/>
        <color rgb="FFF8696B"/>
        <color theme="0" tint="-0.249977111117893"/>
        <color rgb="FF63BE7B"/>
      </colorScale>
    </cfRule>
  </conditionalFormatting>
  <conditionalFormatting sqref="BC82">
    <cfRule type="colorScale" priority="772">
      <colorScale>
        <cfvo type="num" val="-1"/>
        <cfvo type="num" val="0"/>
        <cfvo type="num" val="2"/>
        <color rgb="FFF8696B"/>
        <color theme="0" tint="-0.249977111117893"/>
        <color rgb="FF63BE7B"/>
      </colorScale>
    </cfRule>
  </conditionalFormatting>
  <conditionalFormatting sqref="S83">
    <cfRule type="colorScale" priority="770">
      <colorScale>
        <cfvo type="num" val="-1"/>
        <cfvo type="num" val="0"/>
        <cfvo type="num" val="2"/>
        <color rgb="FFF8696B"/>
        <color theme="0" tint="-0.249977111117893"/>
        <color rgb="FF63BE7B"/>
      </colorScale>
    </cfRule>
  </conditionalFormatting>
  <conditionalFormatting sqref="T83">
    <cfRule type="colorScale" priority="769">
      <colorScale>
        <cfvo type="num" val="-1"/>
        <cfvo type="num" val="0"/>
        <cfvo type="num" val="2"/>
        <color rgb="FFF8696B"/>
        <color theme="0" tint="-0.249977111117893"/>
        <color rgb="FF63BE7B"/>
      </colorScale>
    </cfRule>
  </conditionalFormatting>
  <conditionalFormatting sqref="U83">
    <cfRule type="colorScale" priority="768">
      <colorScale>
        <cfvo type="num" val="-1"/>
        <cfvo type="num" val="0"/>
        <cfvo type="num" val="2"/>
        <color rgb="FFF8696B"/>
        <color theme="0" tint="-0.249977111117893"/>
        <color rgb="FF63BE7B"/>
      </colorScale>
    </cfRule>
  </conditionalFormatting>
  <conditionalFormatting sqref="V83">
    <cfRule type="colorScale" priority="767">
      <colorScale>
        <cfvo type="num" val="-1"/>
        <cfvo type="num" val="0"/>
        <cfvo type="num" val="2"/>
        <color rgb="FFF8696B"/>
        <color theme="0" tint="-0.249977111117893"/>
        <color rgb="FF63BE7B"/>
      </colorScale>
    </cfRule>
  </conditionalFormatting>
  <conditionalFormatting sqref="W83">
    <cfRule type="colorScale" priority="766">
      <colorScale>
        <cfvo type="num" val="-1"/>
        <cfvo type="num" val="0"/>
        <cfvo type="num" val="2"/>
        <color rgb="FFF8696B"/>
        <color theme="0" tint="-0.249977111117893"/>
        <color rgb="FF63BE7B"/>
      </colorScale>
    </cfRule>
  </conditionalFormatting>
  <conditionalFormatting sqref="X83">
    <cfRule type="colorScale" priority="765">
      <colorScale>
        <cfvo type="num" val="-1"/>
        <cfvo type="num" val="0"/>
        <cfvo type="num" val="2"/>
        <color rgb="FFF8696B"/>
        <color theme="0" tint="-0.249977111117893"/>
        <color rgb="FF63BE7B"/>
      </colorScale>
    </cfRule>
  </conditionalFormatting>
  <conditionalFormatting sqref="Y83">
    <cfRule type="colorScale" priority="764">
      <colorScale>
        <cfvo type="num" val="-1"/>
        <cfvo type="num" val="0"/>
        <cfvo type="num" val="2"/>
        <color rgb="FFF8696B"/>
        <color theme="0" tint="-0.249977111117893"/>
        <color rgb="FF63BE7B"/>
      </colorScale>
    </cfRule>
  </conditionalFormatting>
  <conditionalFormatting sqref="AA83">
    <cfRule type="colorScale" priority="763">
      <colorScale>
        <cfvo type="num" val="-1"/>
        <cfvo type="num" val="0"/>
        <cfvo type="num" val="2"/>
        <color rgb="FFF8696B"/>
        <color theme="0" tint="-0.249977111117893"/>
        <color rgb="FF63BE7B"/>
      </colorScale>
    </cfRule>
  </conditionalFormatting>
  <conditionalFormatting sqref="AB83">
    <cfRule type="colorScale" priority="762">
      <colorScale>
        <cfvo type="num" val="-1"/>
        <cfvo type="num" val="0"/>
        <cfvo type="num" val="2"/>
        <color rgb="FFF8696B"/>
        <color theme="0" tint="-0.249977111117893"/>
        <color rgb="FF63BE7B"/>
      </colorScale>
    </cfRule>
  </conditionalFormatting>
  <conditionalFormatting sqref="AE83">
    <cfRule type="colorScale" priority="760">
      <colorScale>
        <cfvo type="num" val="-1"/>
        <cfvo type="num" val="0"/>
        <cfvo type="num" val="2"/>
        <color rgb="FFF8696B"/>
        <color theme="0" tint="-0.249977111117893"/>
        <color rgb="FF63BE7B"/>
      </colorScale>
    </cfRule>
  </conditionalFormatting>
  <conditionalFormatting sqref="AG83">
    <cfRule type="colorScale" priority="759">
      <colorScale>
        <cfvo type="num" val="-1"/>
        <cfvo type="num" val="0"/>
        <cfvo type="num" val="2"/>
        <color rgb="FFF8696B"/>
        <color theme="0" tint="-0.249977111117893"/>
        <color rgb="FF63BE7B"/>
      </colorScale>
    </cfRule>
  </conditionalFormatting>
  <conditionalFormatting sqref="AH83">
    <cfRule type="colorScale" priority="758">
      <colorScale>
        <cfvo type="num" val="-1"/>
        <cfvo type="num" val="0"/>
        <cfvo type="num" val="2"/>
        <color rgb="FFF8696B"/>
        <color theme="0" tint="-0.249977111117893"/>
        <color rgb="FF63BE7B"/>
      </colorScale>
    </cfRule>
  </conditionalFormatting>
  <conditionalFormatting sqref="AJ83">
    <cfRule type="colorScale" priority="757">
      <colorScale>
        <cfvo type="num" val="-1"/>
        <cfvo type="num" val="0"/>
        <cfvo type="num" val="2"/>
        <color rgb="FFF8696B"/>
        <color theme="0" tint="-0.249977111117893"/>
        <color rgb="FF63BE7B"/>
      </colorScale>
    </cfRule>
  </conditionalFormatting>
  <conditionalFormatting sqref="AK83">
    <cfRule type="colorScale" priority="756">
      <colorScale>
        <cfvo type="num" val="-1"/>
        <cfvo type="num" val="0"/>
        <cfvo type="num" val="2"/>
        <color rgb="FFF8696B"/>
        <color theme="0" tint="-0.249977111117893"/>
        <color rgb="FF63BE7B"/>
      </colorScale>
    </cfRule>
  </conditionalFormatting>
  <conditionalFormatting sqref="AN83">
    <cfRule type="colorScale" priority="754">
      <colorScale>
        <cfvo type="num" val="-1"/>
        <cfvo type="num" val="0"/>
        <cfvo type="num" val="2"/>
        <color rgb="FFF8696B"/>
        <color theme="0" tint="-0.249977111117893"/>
        <color rgb="FF63BE7B"/>
      </colorScale>
    </cfRule>
  </conditionalFormatting>
  <conditionalFormatting sqref="AP83">
    <cfRule type="colorScale" priority="753">
      <colorScale>
        <cfvo type="num" val="-1"/>
        <cfvo type="num" val="0"/>
        <cfvo type="num" val="2"/>
        <color rgb="FFF8696B"/>
        <color theme="0" tint="-0.249977111117893"/>
        <color rgb="FF63BE7B"/>
      </colorScale>
    </cfRule>
  </conditionalFormatting>
  <conditionalFormatting sqref="AQ83">
    <cfRule type="colorScale" priority="752">
      <colorScale>
        <cfvo type="num" val="-1"/>
        <cfvo type="num" val="0"/>
        <cfvo type="num" val="2"/>
        <color rgb="FFF8696B"/>
        <color theme="0" tint="-0.249977111117893"/>
        <color rgb="FF63BE7B"/>
      </colorScale>
    </cfRule>
  </conditionalFormatting>
  <conditionalFormatting sqref="AS83">
    <cfRule type="colorScale" priority="751">
      <colorScale>
        <cfvo type="num" val="-1"/>
        <cfvo type="num" val="0"/>
        <cfvo type="num" val="2"/>
        <color rgb="FFF8696B"/>
        <color theme="0" tint="-0.249977111117893"/>
        <color rgb="FF63BE7B"/>
      </colorScale>
    </cfRule>
  </conditionalFormatting>
  <conditionalFormatting sqref="AW83">
    <cfRule type="colorScale" priority="749">
      <colorScale>
        <cfvo type="num" val="-1"/>
        <cfvo type="num" val="0"/>
        <cfvo type="num" val="2"/>
        <color rgb="FFF8696B"/>
        <color theme="0" tint="-0.249977111117893"/>
        <color rgb="FF63BE7B"/>
      </colorScale>
    </cfRule>
  </conditionalFormatting>
  <conditionalFormatting sqref="AZ83">
    <cfRule type="colorScale" priority="748">
      <colorScale>
        <cfvo type="num" val="-1"/>
        <cfvo type="num" val="0"/>
        <cfvo type="num" val="2"/>
        <color rgb="FFF8696B"/>
        <color theme="0" tint="-0.249977111117893"/>
        <color rgb="FF63BE7B"/>
      </colorScale>
    </cfRule>
  </conditionalFormatting>
  <conditionalFormatting sqref="BC83">
    <cfRule type="colorScale" priority="746">
      <colorScale>
        <cfvo type="num" val="-1"/>
        <cfvo type="num" val="0"/>
        <cfvo type="num" val="2"/>
        <color rgb="FFF8696B"/>
        <color theme="0" tint="-0.249977111117893"/>
        <color rgb="FF63BE7B"/>
      </colorScale>
    </cfRule>
  </conditionalFormatting>
  <conditionalFormatting sqref="S84">
    <cfRule type="colorScale" priority="745">
      <colorScale>
        <cfvo type="num" val="-1"/>
        <cfvo type="num" val="0"/>
        <cfvo type="num" val="2"/>
        <color rgb="FFF8696B"/>
        <color theme="0" tint="-0.249977111117893"/>
        <color rgb="FF63BE7B"/>
      </colorScale>
    </cfRule>
  </conditionalFormatting>
  <conditionalFormatting sqref="V84">
    <cfRule type="colorScale" priority="743">
      <colorScale>
        <cfvo type="num" val="-1"/>
        <cfvo type="num" val="0"/>
        <cfvo type="num" val="2"/>
        <color rgb="FFF8696B"/>
        <color theme="0" tint="-0.249977111117893"/>
        <color rgb="FF63BE7B"/>
      </colorScale>
    </cfRule>
  </conditionalFormatting>
  <conditionalFormatting sqref="W84">
    <cfRule type="colorScale" priority="740">
      <colorScale>
        <cfvo type="num" val="-1"/>
        <cfvo type="num" val="0"/>
        <cfvo type="num" val="2"/>
        <color rgb="FFF8696B"/>
        <color theme="0" tint="-0.249977111117893"/>
        <color rgb="FF63BE7B"/>
      </colorScale>
    </cfRule>
  </conditionalFormatting>
  <conditionalFormatting sqref="X84">
    <cfRule type="colorScale" priority="739">
      <colorScale>
        <cfvo type="num" val="-1"/>
        <cfvo type="num" val="0"/>
        <cfvo type="num" val="2"/>
        <color rgb="FFF8696B"/>
        <color theme="0" tint="-0.249977111117893"/>
        <color rgb="FF63BE7B"/>
      </colorScale>
    </cfRule>
  </conditionalFormatting>
  <conditionalFormatting sqref="Y84">
    <cfRule type="colorScale" priority="738">
      <colorScale>
        <cfvo type="num" val="-1"/>
        <cfvo type="num" val="0"/>
        <cfvo type="num" val="2"/>
        <color rgb="FFF8696B"/>
        <color theme="0" tint="-0.249977111117893"/>
        <color rgb="FF63BE7B"/>
      </colorScale>
    </cfRule>
  </conditionalFormatting>
  <conditionalFormatting sqref="AA84">
    <cfRule type="colorScale" priority="737">
      <colorScale>
        <cfvo type="num" val="-1"/>
        <cfvo type="num" val="0"/>
        <cfvo type="num" val="2"/>
        <color rgb="FFF8696B"/>
        <color theme="0" tint="-0.249977111117893"/>
        <color rgb="FF63BE7B"/>
      </colorScale>
    </cfRule>
  </conditionalFormatting>
  <conditionalFormatting sqref="AB84">
    <cfRule type="colorScale" priority="736">
      <colorScale>
        <cfvo type="num" val="-1"/>
        <cfvo type="num" val="0"/>
        <cfvo type="num" val="2"/>
        <color rgb="FFF8696B"/>
        <color theme="0" tint="-0.249977111117893"/>
        <color rgb="FF63BE7B"/>
      </colorScale>
    </cfRule>
  </conditionalFormatting>
  <conditionalFormatting sqref="AD84">
    <cfRule type="colorScale" priority="735">
      <colorScale>
        <cfvo type="num" val="-1"/>
        <cfvo type="num" val="0"/>
        <cfvo type="num" val="2"/>
        <color rgb="FFF8696B"/>
        <color theme="0" tint="-0.249977111117893"/>
        <color rgb="FF63BE7B"/>
      </colorScale>
    </cfRule>
  </conditionalFormatting>
  <conditionalFormatting sqref="AE84">
    <cfRule type="colorScale" priority="734">
      <colorScale>
        <cfvo type="num" val="-1"/>
        <cfvo type="num" val="0"/>
        <cfvo type="num" val="2"/>
        <color rgb="FFF8696B"/>
        <color theme="0" tint="-0.249977111117893"/>
        <color rgb="FF63BE7B"/>
      </colorScale>
    </cfRule>
  </conditionalFormatting>
  <conditionalFormatting sqref="AG84">
    <cfRule type="colorScale" priority="733">
      <colorScale>
        <cfvo type="num" val="-1"/>
        <cfvo type="num" val="0"/>
        <cfvo type="num" val="2"/>
        <color rgb="FFF8696B"/>
        <color theme="0" tint="-0.249977111117893"/>
        <color rgb="FF63BE7B"/>
      </colorScale>
    </cfRule>
  </conditionalFormatting>
  <conditionalFormatting sqref="AH84">
    <cfRule type="colorScale" priority="732">
      <colorScale>
        <cfvo type="num" val="-1"/>
        <cfvo type="num" val="0"/>
        <cfvo type="num" val="2"/>
        <color rgb="FFF8696B"/>
        <color theme="0" tint="-0.249977111117893"/>
        <color rgb="FF63BE7B"/>
      </colorScale>
    </cfRule>
  </conditionalFormatting>
  <conditionalFormatting sqref="AK84">
    <cfRule type="colorScale" priority="731">
      <colorScale>
        <cfvo type="num" val="-1"/>
        <cfvo type="num" val="0"/>
        <cfvo type="num" val="2"/>
        <color rgb="FFF8696B"/>
        <color theme="0" tint="-0.249977111117893"/>
        <color rgb="FF63BE7B"/>
      </colorScale>
    </cfRule>
  </conditionalFormatting>
  <conditionalFormatting sqref="AP84">
    <cfRule type="colorScale" priority="729">
      <colorScale>
        <cfvo type="num" val="-1"/>
        <cfvo type="num" val="0"/>
        <cfvo type="num" val="2"/>
        <color rgb="FFF8696B"/>
        <color theme="0" tint="-0.249977111117893"/>
        <color rgb="FF63BE7B"/>
      </colorScale>
    </cfRule>
  </conditionalFormatting>
  <conditionalFormatting sqref="AQ84">
    <cfRule type="colorScale" priority="728">
      <colorScale>
        <cfvo type="num" val="-1"/>
        <cfvo type="num" val="0"/>
        <cfvo type="num" val="2"/>
        <color rgb="FFF8696B"/>
        <color theme="0" tint="-0.249977111117893"/>
        <color rgb="FF63BE7B"/>
      </colorScale>
    </cfRule>
  </conditionalFormatting>
  <conditionalFormatting sqref="AW84">
    <cfRule type="colorScale" priority="726">
      <colorScale>
        <cfvo type="num" val="-1"/>
        <cfvo type="num" val="0"/>
        <cfvo type="num" val="2"/>
        <color rgb="FFF8696B"/>
        <color theme="0" tint="-0.249977111117893"/>
        <color rgb="FF63BE7B"/>
      </colorScale>
    </cfRule>
  </conditionalFormatting>
  <conditionalFormatting sqref="AZ84">
    <cfRule type="colorScale" priority="725">
      <colorScale>
        <cfvo type="num" val="-1"/>
        <cfvo type="num" val="0"/>
        <cfvo type="num" val="2"/>
        <color rgb="FFF8696B"/>
        <color theme="0" tint="-0.249977111117893"/>
        <color rgb="FF63BE7B"/>
      </colorScale>
    </cfRule>
  </conditionalFormatting>
  <conditionalFormatting sqref="BB84">
    <cfRule type="colorScale" priority="724">
      <colorScale>
        <cfvo type="num" val="-1"/>
        <cfvo type="num" val="0"/>
        <cfvo type="num" val="2"/>
        <color rgb="FFF8696B"/>
        <color theme="0" tint="-0.249977111117893"/>
        <color rgb="FF63BE7B"/>
      </colorScale>
    </cfRule>
  </conditionalFormatting>
  <conditionalFormatting sqref="BC84">
    <cfRule type="colorScale" priority="723">
      <colorScale>
        <cfvo type="num" val="-1"/>
        <cfvo type="num" val="0"/>
        <cfvo type="num" val="2"/>
        <color rgb="FFF8696B"/>
        <color theme="0" tint="-0.249977111117893"/>
        <color rgb="FF63BE7B"/>
      </colorScale>
    </cfRule>
  </conditionalFormatting>
  <conditionalFormatting sqref="S85">
    <cfRule type="colorScale" priority="722">
      <colorScale>
        <cfvo type="num" val="-1"/>
        <cfvo type="num" val="0"/>
        <cfvo type="num" val="2"/>
        <color rgb="FFF8696B"/>
        <color theme="0" tint="-0.249977111117893"/>
        <color rgb="FF63BE7B"/>
      </colorScale>
    </cfRule>
  </conditionalFormatting>
  <conditionalFormatting sqref="U85">
    <cfRule type="colorScale" priority="721">
      <colorScale>
        <cfvo type="num" val="-1"/>
        <cfvo type="num" val="0"/>
        <cfvo type="num" val="2"/>
        <color rgb="FFF8696B"/>
        <color theme="0" tint="-0.249977111117893"/>
        <color rgb="FF63BE7B"/>
      </colorScale>
    </cfRule>
  </conditionalFormatting>
  <conditionalFormatting sqref="V85">
    <cfRule type="colorScale" priority="720">
      <colorScale>
        <cfvo type="num" val="-1"/>
        <cfvo type="num" val="0"/>
        <cfvo type="num" val="2"/>
        <color rgb="FFF8696B"/>
        <color theme="0" tint="-0.249977111117893"/>
        <color rgb="FF63BE7B"/>
      </colorScale>
    </cfRule>
  </conditionalFormatting>
  <conditionalFormatting sqref="W85">
    <cfRule type="colorScale" priority="719">
      <colorScale>
        <cfvo type="num" val="-1"/>
        <cfvo type="num" val="0"/>
        <cfvo type="num" val="2"/>
        <color rgb="FFF8696B"/>
        <color theme="0" tint="-0.249977111117893"/>
        <color rgb="FF63BE7B"/>
      </colorScale>
    </cfRule>
  </conditionalFormatting>
  <conditionalFormatting sqref="X85">
    <cfRule type="colorScale" priority="718">
      <colorScale>
        <cfvo type="num" val="-1"/>
        <cfvo type="num" val="0"/>
        <cfvo type="num" val="2"/>
        <color rgb="FFF8696B"/>
        <color theme="0" tint="-0.249977111117893"/>
        <color rgb="FF63BE7B"/>
      </colorScale>
    </cfRule>
  </conditionalFormatting>
  <conditionalFormatting sqref="Y85">
    <cfRule type="colorScale" priority="717">
      <colorScale>
        <cfvo type="num" val="-1"/>
        <cfvo type="num" val="0"/>
        <cfvo type="num" val="2"/>
        <color rgb="FFF8696B"/>
        <color theme="0" tint="-0.249977111117893"/>
        <color rgb="FF63BE7B"/>
      </colorScale>
    </cfRule>
  </conditionalFormatting>
  <conditionalFormatting sqref="AA85">
    <cfRule type="colorScale" priority="716">
      <colorScale>
        <cfvo type="num" val="-1"/>
        <cfvo type="num" val="0"/>
        <cfvo type="num" val="2"/>
        <color rgb="FFF8696B"/>
        <color theme="0" tint="-0.249977111117893"/>
        <color rgb="FF63BE7B"/>
      </colorScale>
    </cfRule>
  </conditionalFormatting>
  <conditionalFormatting sqref="AB85">
    <cfRule type="colorScale" priority="715">
      <colorScale>
        <cfvo type="num" val="-1"/>
        <cfvo type="num" val="0"/>
        <cfvo type="num" val="2"/>
        <color rgb="FFF8696B"/>
        <color theme="0" tint="-0.249977111117893"/>
        <color rgb="FF63BE7B"/>
      </colorScale>
    </cfRule>
  </conditionalFormatting>
  <conditionalFormatting sqref="AD85">
    <cfRule type="colorScale" priority="714">
      <colorScale>
        <cfvo type="num" val="-1"/>
        <cfvo type="num" val="0"/>
        <cfvo type="num" val="2"/>
        <color rgb="FFF8696B"/>
        <color theme="0" tint="-0.249977111117893"/>
        <color rgb="FF63BE7B"/>
      </colorScale>
    </cfRule>
  </conditionalFormatting>
  <conditionalFormatting sqref="AE85">
    <cfRule type="colorScale" priority="713">
      <colorScale>
        <cfvo type="num" val="-1"/>
        <cfvo type="num" val="0"/>
        <cfvo type="num" val="2"/>
        <color rgb="FFF8696B"/>
        <color theme="0" tint="-0.249977111117893"/>
        <color rgb="FF63BE7B"/>
      </colorScale>
    </cfRule>
  </conditionalFormatting>
  <conditionalFormatting sqref="AG85">
    <cfRule type="colorScale" priority="712">
      <colorScale>
        <cfvo type="num" val="-1"/>
        <cfvo type="num" val="0"/>
        <cfvo type="num" val="2"/>
        <color rgb="FFF8696B"/>
        <color theme="0" tint="-0.249977111117893"/>
        <color rgb="FF63BE7B"/>
      </colorScale>
    </cfRule>
  </conditionalFormatting>
  <conditionalFormatting sqref="AJ85">
    <cfRule type="colorScale" priority="710">
      <colorScale>
        <cfvo type="num" val="-1"/>
        <cfvo type="num" val="0"/>
        <cfvo type="num" val="2"/>
        <color rgb="FFF8696B"/>
        <color theme="0" tint="-0.249977111117893"/>
        <color rgb="FF63BE7B"/>
      </colorScale>
    </cfRule>
  </conditionalFormatting>
  <conditionalFormatting sqref="AK85">
    <cfRule type="colorScale" priority="709">
      <colorScale>
        <cfvo type="num" val="-1"/>
        <cfvo type="num" val="0"/>
        <cfvo type="num" val="2"/>
        <color rgb="FFF8696B"/>
        <color theme="0" tint="-0.249977111117893"/>
        <color rgb="FF63BE7B"/>
      </colorScale>
    </cfRule>
  </conditionalFormatting>
  <conditionalFormatting sqref="AS85">
    <cfRule type="colorScale" priority="704">
      <colorScale>
        <cfvo type="num" val="-1"/>
        <cfvo type="num" val="0"/>
        <cfvo type="num" val="2"/>
        <color rgb="FFF8696B"/>
        <color theme="0" tint="-0.249977111117893"/>
        <color rgb="FF63BE7B"/>
      </colorScale>
    </cfRule>
  </conditionalFormatting>
  <conditionalFormatting sqref="AT85">
    <cfRule type="colorScale" priority="703">
      <colorScale>
        <cfvo type="num" val="-1"/>
        <cfvo type="num" val="0"/>
        <cfvo type="num" val="2"/>
        <color rgb="FFF8696B"/>
        <color theme="0" tint="-0.249977111117893"/>
        <color rgb="FF63BE7B"/>
      </colorScale>
    </cfRule>
  </conditionalFormatting>
  <conditionalFormatting sqref="AV85">
    <cfRule type="colorScale" priority="702">
      <colorScale>
        <cfvo type="num" val="-1"/>
        <cfvo type="num" val="0"/>
        <cfvo type="num" val="2"/>
        <color rgb="FFF8696B"/>
        <color theme="0" tint="-0.249977111117893"/>
        <color rgb="FF63BE7B"/>
      </colorScale>
    </cfRule>
  </conditionalFormatting>
  <conditionalFormatting sqref="AW85">
    <cfRule type="colorScale" priority="701">
      <colorScale>
        <cfvo type="num" val="-1"/>
        <cfvo type="num" val="0"/>
        <cfvo type="num" val="2"/>
        <color rgb="FFF8696B"/>
        <color theme="0" tint="-0.249977111117893"/>
        <color rgb="FF63BE7B"/>
      </colorScale>
    </cfRule>
  </conditionalFormatting>
  <conditionalFormatting sqref="AY85">
    <cfRule type="colorScale" priority="700">
      <colorScale>
        <cfvo type="num" val="-1"/>
        <cfvo type="num" val="0"/>
        <cfvo type="num" val="2"/>
        <color rgb="FFF8696B"/>
        <color theme="0" tint="-0.249977111117893"/>
        <color rgb="FF63BE7B"/>
      </colorScale>
    </cfRule>
  </conditionalFormatting>
  <conditionalFormatting sqref="AZ85">
    <cfRule type="colorScale" priority="699">
      <colorScale>
        <cfvo type="num" val="-1"/>
        <cfvo type="num" val="0"/>
        <cfvo type="num" val="2"/>
        <color rgb="FFF8696B"/>
        <color theme="0" tint="-0.249977111117893"/>
        <color rgb="FF63BE7B"/>
      </colorScale>
    </cfRule>
  </conditionalFormatting>
  <conditionalFormatting sqref="BB85">
    <cfRule type="colorScale" priority="698">
      <colorScale>
        <cfvo type="num" val="-1"/>
        <cfvo type="num" val="0"/>
        <cfvo type="num" val="2"/>
        <color rgb="FFF8696B"/>
        <color theme="0" tint="-0.249977111117893"/>
        <color rgb="FF63BE7B"/>
      </colorScale>
    </cfRule>
  </conditionalFormatting>
  <conditionalFormatting sqref="BC85">
    <cfRule type="colorScale" priority="697">
      <colorScale>
        <cfvo type="num" val="-1"/>
        <cfvo type="num" val="0"/>
        <cfvo type="num" val="2"/>
        <color rgb="FFF8696B"/>
        <color theme="0" tint="-0.249977111117893"/>
        <color rgb="FF63BE7B"/>
      </colorScale>
    </cfRule>
  </conditionalFormatting>
  <conditionalFormatting sqref="S86">
    <cfRule type="colorScale" priority="696">
      <colorScale>
        <cfvo type="num" val="-1"/>
        <cfvo type="num" val="0"/>
        <cfvo type="num" val="2"/>
        <color rgb="FFF8696B"/>
        <color theme="0" tint="-0.249977111117893"/>
        <color rgb="FF63BE7B"/>
      </colorScale>
    </cfRule>
  </conditionalFormatting>
  <conditionalFormatting sqref="U86">
    <cfRule type="colorScale" priority="695">
      <colorScale>
        <cfvo type="num" val="-1"/>
        <cfvo type="num" val="0"/>
        <cfvo type="num" val="2"/>
        <color rgb="FFF8696B"/>
        <color theme="0" tint="-0.249977111117893"/>
        <color rgb="FF63BE7B"/>
      </colorScale>
    </cfRule>
  </conditionalFormatting>
  <conditionalFormatting sqref="V86">
    <cfRule type="colorScale" priority="694">
      <colorScale>
        <cfvo type="num" val="-1"/>
        <cfvo type="num" val="0"/>
        <cfvo type="num" val="2"/>
        <color rgb="FFF8696B"/>
        <color theme="0" tint="-0.249977111117893"/>
        <color rgb="FF63BE7B"/>
      </colorScale>
    </cfRule>
  </conditionalFormatting>
  <conditionalFormatting sqref="W86">
    <cfRule type="colorScale" priority="693">
      <colorScale>
        <cfvo type="num" val="-1"/>
        <cfvo type="num" val="0"/>
        <cfvo type="num" val="2"/>
        <color rgb="FFF8696B"/>
        <color theme="0" tint="-0.249977111117893"/>
        <color rgb="FF63BE7B"/>
      </colorScale>
    </cfRule>
  </conditionalFormatting>
  <conditionalFormatting sqref="AA86">
    <cfRule type="colorScale" priority="689">
      <colorScale>
        <cfvo type="num" val="-1"/>
        <cfvo type="num" val="0"/>
        <cfvo type="num" val="2"/>
        <color rgb="FFF8696B"/>
        <color theme="0" tint="-0.249977111117893"/>
        <color rgb="FF63BE7B"/>
      </colorScale>
    </cfRule>
  </conditionalFormatting>
  <conditionalFormatting sqref="AB86">
    <cfRule type="colorScale" priority="688">
      <colorScale>
        <cfvo type="num" val="-1"/>
        <cfvo type="num" val="0"/>
        <cfvo type="num" val="2"/>
        <color rgb="FFF8696B"/>
        <color theme="0" tint="-0.249977111117893"/>
        <color rgb="FF63BE7B"/>
      </colorScale>
    </cfRule>
  </conditionalFormatting>
  <conditionalFormatting sqref="AK86">
    <cfRule type="colorScale" priority="683">
      <colorScale>
        <cfvo type="num" val="-1"/>
        <cfvo type="num" val="0"/>
        <cfvo type="num" val="2"/>
        <color rgb="FFF8696B"/>
        <color theme="0" tint="-0.249977111117893"/>
        <color rgb="FF63BE7B"/>
      </colorScale>
    </cfRule>
  </conditionalFormatting>
  <conditionalFormatting sqref="AN86">
    <cfRule type="colorScale" priority="682">
      <colorScale>
        <cfvo type="num" val="-1"/>
        <cfvo type="num" val="0"/>
        <cfvo type="num" val="2"/>
        <color rgb="FFF8696B"/>
        <color theme="0" tint="-0.249977111117893"/>
        <color rgb="FF63BE7B"/>
      </colorScale>
    </cfRule>
  </conditionalFormatting>
  <conditionalFormatting sqref="AP86">
    <cfRule type="colorScale" priority="681">
      <colorScale>
        <cfvo type="num" val="-1"/>
        <cfvo type="num" val="0"/>
        <cfvo type="num" val="2"/>
        <color rgb="FFF8696B"/>
        <color theme="0" tint="-0.249977111117893"/>
        <color rgb="FF63BE7B"/>
      </colorScale>
    </cfRule>
  </conditionalFormatting>
  <conditionalFormatting sqref="AQ86">
    <cfRule type="colorScale" priority="680">
      <colorScale>
        <cfvo type="num" val="-1"/>
        <cfvo type="num" val="0"/>
        <cfvo type="num" val="2"/>
        <color rgb="FFF8696B"/>
        <color theme="0" tint="-0.249977111117893"/>
        <color rgb="FF63BE7B"/>
      </colorScale>
    </cfRule>
  </conditionalFormatting>
  <conditionalFormatting sqref="AT86">
    <cfRule type="colorScale" priority="679">
      <colorScale>
        <cfvo type="num" val="-1"/>
        <cfvo type="num" val="0"/>
        <cfvo type="num" val="2"/>
        <color rgb="FFF8696B"/>
        <color theme="0" tint="-0.249977111117893"/>
        <color rgb="FF63BE7B"/>
      </colorScale>
    </cfRule>
  </conditionalFormatting>
  <conditionalFormatting sqref="AW86">
    <cfRule type="colorScale" priority="678">
      <colorScale>
        <cfvo type="num" val="-1"/>
        <cfvo type="num" val="0"/>
        <cfvo type="num" val="2"/>
        <color rgb="FFF8696B"/>
        <color theme="0" tint="-0.249977111117893"/>
        <color rgb="FF63BE7B"/>
      </colorScale>
    </cfRule>
  </conditionalFormatting>
  <conditionalFormatting sqref="AZ86">
    <cfRule type="colorScale" priority="677">
      <colorScale>
        <cfvo type="num" val="-1"/>
        <cfvo type="num" val="0"/>
        <cfvo type="num" val="2"/>
        <color rgb="FFF8696B"/>
        <color theme="0" tint="-0.249977111117893"/>
        <color rgb="FF63BE7B"/>
      </colorScale>
    </cfRule>
  </conditionalFormatting>
  <conditionalFormatting sqref="BB86">
    <cfRule type="colorScale" priority="676">
      <colorScale>
        <cfvo type="num" val="-1"/>
        <cfvo type="num" val="0"/>
        <cfvo type="num" val="2"/>
        <color rgb="FFF8696B"/>
        <color theme="0" tint="-0.249977111117893"/>
        <color rgb="FF63BE7B"/>
      </colorScale>
    </cfRule>
  </conditionalFormatting>
  <conditionalFormatting sqref="BC86">
    <cfRule type="colorScale" priority="675">
      <colorScale>
        <cfvo type="num" val="-1"/>
        <cfvo type="num" val="0"/>
        <cfvo type="num" val="2"/>
        <color rgb="FFF8696B"/>
        <color theme="0" tint="-0.249977111117893"/>
        <color rgb="FF63BE7B"/>
      </colorScale>
    </cfRule>
  </conditionalFormatting>
  <conditionalFormatting sqref="S87">
    <cfRule type="colorScale" priority="674">
      <colorScale>
        <cfvo type="num" val="-1"/>
        <cfvo type="num" val="0"/>
        <cfvo type="num" val="2"/>
        <color rgb="FFF8696B"/>
        <color theme="0" tint="-0.249977111117893"/>
        <color rgb="FF63BE7B"/>
      </colorScale>
    </cfRule>
  </conditionalFormatting>
  <conditionalFormatting sqref="W87">
    <cfRule type="colorScale" priority="671">
      <colorScale>
        <cfvo type="num" val="-1"/>
        <cfvo type="num" val="0"/>
        <cfvo type="num" val="2"/>
        <color rgb="FFF8696B"/>
        <color theme="0" tint="-0.249977111117893"/>
        <color rgb="FF63BE7B"/>
      </colorScale>
    </cfRule>
  </conditionalFormatting>
  <conditionalFormatting sqref="X87">
    <cfRule type="colorScale" priority="670">
      <colorScale>
        <cfvo type="num" val="-1"/>
        <cfvo type="num" val="0"/>
        <cfvo type="num" val="2"/>
        <color rgb="FFF8696B"/>
        <color theme="0" tint="-0.249977111117893"/>
        <color rgb="FF63BE7B"/>
      </colorScale>
    </cfRule>
  </conditionalFormatting>
  <conditionalFormatting sqref="AH87">
    <cfRule type="colorScale" priority="663">
      <colorScale>
        <cfvo type="num" val="-1"/>
        <cfvo type="num" val="0"/>
        <cfvo type="num" val="2"/>
        <color rgb="FFF8696B"/>
        <color theme="0" tint="-0.249977111117893"/>
        <color rgb="FF63BE7B"/>
      </colorScale>
    </cfRule>
  </conditionalFormatting>
  <conditionalFormatting sqref="AM87">
    <cfRule type="colorScale" priority="660">
      <colorScale>
        <cfvo type="num" val="-1"/>
        <cfvo type="num" val="0"/>
        <cfvo type="num" val="2"/>
        <color rgb="FFF8696B"/>
        <color theme="0" tint="-0.249977111117893"/>
        <color rgb="FF63BE7B"/>
      </colorScale>
    </cfRule>
  </conditionalFormatting>
  <conditionalFormatting sqref="AJ87">
    <cfRule type="colorScale" priority="662">
      <colorScale>
        <cfvo type="num" val="-1"/>
        <cfvo type="num" val="0"/>
        <cfvo type="num" val="2"/>
        <color rgb="FFF8696B"/>
        <color theme="0" tint="-0.249977111117893"/>
        <color rgb="FF63BE7B"/>
      </colorScale>
    </cfRule>
  </conditionalFormatting>
  <conditionalFormatting sqref="AK87">
    <cfRule type="colorScale" priority="661">
      <colorScale>
        <cfvo type="num" val="-1"/>
        <cfvo type="num" val="0"/>
        <cfvo type="num" val="2"/>
        <color rgb="FFF8696B"/>
        <color theme="0" tint="-0.249977111117893"/>
        <color rgb="FF63BE7B"/>
      </colorScale>
    </cfRule>
  </conditionalFormatting>
  <conditionalFormatting sqref="AN87">
    <cfRule type="colorScale" priority="659">
      <colorScale>
        <cfvo type="num" val="-1"/>
        <cfvo type="num" val="0"/>
        <cfvo type="num" val="2"/>
        <color rgb="FFF8696B"/>
        <color theme="0" tint="-0.249977111117893"/>
        <color rgb="FF63BE7B"/>
      </colorScale>
    </cfRule>
  </conditionalFormatting>
  <conditionalFormatting sqref="AP87">
    <cfRule type="colorScale" priority="658">
      <colorScale>
        <cfvo type="num" val="-1"/>
        <cfvo type="num" val="0"/>
        <cfvo type="num" val="2"/>
        <color rgb="FFF8696B"/>
        <color theme="0" tint="-0.249977111117893"/>
        <color rgb="FF63BE7B"/>
      </colorScale>
    </cfRule>
  </conditionalFormatting>
  <conditionalFormatting sqref="AQ87">
    <cfRule type="colorScale" priority="656">
      <colorScale>
        <cfvo type="num" val="-1"/>
        <cfvo type="num" val="0"/>
        <cfvo type="num" val="2"/>
        <color rgb="FFF8696B"/>
        <color theme="0" tint="-0.249977111117893"/>
        <color rgb="FF63BE7B"/>
      </colorScale>
    </cfRule>
  </conditionalFormatting>
  <conditionalFormatting sqref="AS87">
    <cfRule type="colorScale" priority="655">
      <colorScale>
        <cfvo type="num" val="-1"/>
        <cfvo type="num" val="0"/>
        <cfvo type="num" val="2"/>
        <color rgb="FFF8696B"/>
        <color theme="0" tint="-0.249977111117893"/>
        <color rgb="FF63BE7B"/>
      </colorScale>
    </cfRule>
  </conditionalFormatting>
  <conditionalFormatting sqref="AT87">
    <cfRule type="colorScale" priority="654">
      <colorScale>
        <cfvo type="num" val="-1"/>
        <cfvo type="num" val="0"/>
        <cfvo type="num" val="2"/>
        <color rgb="FFF8696B"/>
        <color theme="0" tint="-0.249977111117893"/>
        <color rgb="FF63BE7B"/>
      </colorScale>
    </cfRule>
  </conditionalFormatting>
  <conditionalFormatting sqref="AW87">
    <cfRule type="colorScale" priority="653">
      <colorScale>
        <cfvo type="num" val="-1"/>
        <cfvo type="num" val="0"/>
        <cfvo type="num" val="2"/>
        <color rgb="FFF8696B"/>
        <color theme="0" tint="-0.249977111117893"/>
        <color rgb="FF63BE7B"/>
      </colorScale>
    </cfRule>
  </conditionalFormatting>
  <conditionalFormatting sqref="AZ87">
    <cfRule type="colorScale" priority="652">
      <colorScale>
        <cfvo type="num" val="-1"/>
        <cfvo type="num" val="0"/>
        <cfvo type="num" val="2"/>
        <color rgb="FFF8696B"/>
        <color theme="0" tint="-0.249977111117893"/>
        <color rgb="FF63BE7B"/>
      </colorScale>
    </cfRule>
  </conditionalFormatting>
  <conditionalFormatting sqref="BC87">
    <cfRule type="colorScale" priority="651">
      <colorScale>
        <cfvo type="num" val="-1"/>
        <cfvo type="num" val="0"/>
        <cfvo type="num" val="2"/>
        <color rgb="FFF8696B"/>
        <color theme="0" tint="-0.249977111117893"/>
        <color rgb="FF63BE7B"/>
      </colorScale>
    </cfRule>
  </conditionalFormatting>
  <conditionalFormatting sqref="S88">
    <cfRule type="colorScale" priority="650">
      <colorScale>
        <cfvo type="num" val="-1"/>
        <cfvo type="num" val="0"/>
        <cfvo type="num" val="2"/>
        <color rgb="FFF8696B"/>
        <color theme="0" tint="-0.249977111117893"/>
        <color rgb="FF63BE7B"/>
      </colorScale>
    </cfRule>
  </conditionalFormatting>
  <conditionalFormatting sqref="T88">
    <cfRule type="colorScale" priority="649">
      <colorScale>
        <cfvo type="num" val="-1"/>
        <cfvo type="num" val="0"/>
        <cfvo type="num" val="2"/>
        <color rgb="FFF8696B"/>
        <color theme="0" tint="-0.249977111117893"/>
        <color rgb="FF63BE7B"/>
      </colorScale>
    </cfRule>
  </conditionalFormatting>
  <conditionalFormatting sqref="U88">
    <cfRule type="colorScale" priority="648">
      <colorScale>
        <cfvo type="num" val="-1"/>
        <cfvo type="num" val="0"/>
        <cfvo type="num" val="2"/>
        <color rgb="FFF8696B"/>
        <color theme="0" tint="-0.249977111117893"/>
        <color rgb="FF63BE7B"/>
      </colorScale>
    </cfRule>
  </conditionalFormatting>
  <conditionalFormatting sqref="V88">
    <cfRule type="colorScale" priority="647">
      <colorScale>
        <cfvo type="num" val="-1"/>
        <cfvo type="num" val="0"/>
        <cfvo type="num" val="2"/>
        <color rgb="FFF8696B"/>
        <color theme="0" tint="-0.249977111117893"/>
        <color rgb="FF63BE7B"/>
      </colorScale>
    </cfRule>
  </conditionalFormatting>
  <conditionalFormatting sqref="W88">
    <cfRule type="colorScale" priority="646">
      <colorScale>
        <cfvo type="num" val="-1"/>
        <cfvo type="num" val="0"/>
        <cfvo type="num" val="2"/>
        <color rgb="FFF8696B"/>
        <color theme="0" tint="-0.249977111117893"/>
        <color rgb="FF63BE7B"/>
      </colorScale>
    </cfRule>
  </conditionalFormatting>
  <conditionalFormatting sqref="X88">
    <cfRule type="colorScale" priority="645">
      <colorScale>
        <cfvo type="num" val="-1"/>
        <cfvo type="num" val="0"/>
        <cfvo type="num" val="2"/>
        <color rgb="FFF8696B"/>
        <color theme="0" tint="-0.249977111117893"/>
        <color rgb="FF63BE7B"/>
      </colorScale>
    </cfRule>
  </conditionalFormatting>
  <conditionalFormatting sqref="Y88">
    <cfRule type="colorScale" priority="644">
      <colorScale>
        <cfvo type="num" val="-1"/>
        <cfvo type="num" val="0"/>
        <cfvo type="num" val="2"/>
        <color rgb="FFF8696B"/>
        <color theme="0" tint="-0.249977111117893"/>
        <color rgb="FF63BE7B"/>
      </colorScale>
    </cfRule>
  </conditionalFormatting>
  <conditionalFormatting sqref="AD88">
    <cfRule type="colorScale" priority="641">
      <colorScale>
        <cfvo type="num" val="-1"/>
        <cfvo type="num" val="0"/>
        <cfvo type="num" val="2"/>
        <color rgb="FFF8696B"/>
        <color theme="0" tint="-0.249977111117893"/>
        <color rgb="FF63BE7B"/>
      </colorScale>
    </cfRule>
  </conditionalFormatting>
  <conditionalFormatting sqref="AA88">
    <cfRule type="colorScale" priority="643">
      <colorScale>
        <cfvo type="num" val="-1"/>
        <cfvo type="num" val="0"/>
        <cfvo type="num" val="2"/>
        <color rgb="FFF8696B"/>
        <color theme="0" tint="-0.249977111117893"/>
        <color rgb="FF63BE7B"/>
      </colorScale>
    </cfRule>
  </conditionalFormatting>
  <conditionalFormatting sqref="AB88">
    <cfRule type="colorScale" priority="642">
      <colorScale>
        <cfvo type="num" val="-1"/>
        <cfvo type="num" val="0"/>
        <cfvo type="num" val="2"/>
        <color rgb="FFF8696B"/>
        <color theme="0" tint="-0.249977111117893"/>
        <color rgb="FF63BE7B"/>
      </colorScale>
    </cfRule>
  </conditionalFormatting>
  <conditionalFormatting sqref="AE88">
    <cfRule type="colorScale" priority="640">
      <colorScale>
        <cfvo type="num" val="-1"/>
        <cfvo type="num" val="0"/>
        <cfvo type="num" val="2"/>
        <color rgb="FFF8696B"/>
        <color theme="0" tint="-0.249977111117893"/>
        <color rgb="FF63BE7B"/>
      </colorScale>
    </cfRule>
  </conditionalFormatting>
  <conditionalFormatting sqref="AG88">
    <cfRule type="colorScale" priority="639">
      <colorScale>
        <cfvo type="num" val="-1"/>
        <cfvo type="num" val="0"/>
        <cfvo type="num" val="2"/>
        <color rgb="FFF8696B"/>
        <color theme="0" tint="-0.249977111117893"/>
        <color rgb="FF63BE7B"/>
      </colorScale>
    </cfRule>
  </conditionalFormatting>
  <conditionalFormatting sqref="AH88">
    <cfRule type="colorScale" priority="638">
      <colorScale>
        <cfvo type="num" val="-1"/>
        <cfvo type="num" val="0"/>
        <cfvo type="num" val="2"/>
        <color rgb="FFF8696B"/>
        <color theme="0" tint="-0.249977111117893"/>
        <color rgb="FF63BE7B"/>
      </colorScale>
    </cfRule>
  </conditionalFormatting>
  <conditionalFormatting sqref="AJ88">
    <cfRule type="colorScale" priority="637">
      <colorScale>
        <cfvo type="num" val="-1"/>
        <cfvo type="num" val="0"/>
        <cfvo type="num" val="2"/>
        <color rgb="FFF8696B"/>
        <color theme="0" tint="-0.249977111117893"/>
        <color rgb="FF63BE7B"/>
      </colorScale>
    </cfRule>
  </conditionalFormatting>
  <conditionalFormatting sqref="AM88">
    <cfRule type="colorScale" priority="635">
      <colorScale>
        <cfvo type="num" val="-1"/>
        <cfvo type="num" val="0"/>
        <cfvo type="num" val="2"/>
        <color rgb="FFF8696B"/>
        <color theme="0" tint="-0.249977111117893"/>
        <color rgb="FF63BE7B"/>
      </colorScale>
    </cfRule>
  </conditionalFormatting>
  <conditionalFormatting sqref="AK88">
    <cfRule type="colorScale" priority="636">
      <colorScale>
        <cfvo type="num" val="-1"/>
        <cfvo type="num" val="0"/>
        <cfvo type="num" val="2"/>
        <color rgb="FFF8696B"/>
        <color theme="0" tint="-0.249977111117893"/>
        <color rgb="FF63BE7B"/>
      </colorScale>
    </cfRule>
  </conditionalFormatting>
  <conditionalFormatting sqref="AN88">
    <cfRule type="colorScale" priority="634">
      <colorScale>
        <cfvo type="num" val="-1"/>
        <cfvo type="num" val="0"/>
        <cfvo type="num" val="2"/>
        <color rgb="FFF8696B"/>
        <color theme="0" tint="-0.249977111117893"/>
        <color rgb="FF63BE7B"/>
      </colorScale>
    </cfRule>
  </conditionalFormatting>
  <conditionalFormatting sqref="AP88">
    <cfRule type="colorScale" priority="633">
      <colorScale>
        <cfvo type="num" val="-1"/>
        <cfvo type="num" val="0"/>
        <cfvo type="num" val="2"/>
        <color rgb="FFF8696B"/>
        <color theme="0" tint="-0.249977111117893"/>
        <color rgb="FF63BE7B"/>
      </colorScale>
    </cfRule>
  </conditionalFormatting>
  <conditionalFormatting sqref="AQ88">
    <cfRule type="colorScale" priority="630">
      <colorScale>
        <cfvo type="num" val="-1"/>
        <cfvo type="num" val="0"/>
        <cfvo type="num" val="2"/>
        <color rgb="FFF8696B"/>
        <color theme="0" tint="-0.249977111117893"/>
        <color rgb="FF63BE7B"/>
      </colorScale>
    </cfRule>
  </conditionalFormatting>
  <conditionalFormatting sqref="AT88">
    <cfRule type="colorScale" priority="629">
      <colorScale>
        <cfvo type="num" val="-1"/>
        <cfvo type="num" val="0"/>
        <cfvo type="num" val="2"/>
        <color rgb="FFF8696B"/>
        <color theme="0" tint="-0.249977111117893"/>
        <color rgb="FF63BE7B"/>
      </colorScale>
    </cfRule>
  </conditionalFormatting>
  <conditionalFormatting sqref="AW88">
    <cfRule type="colorScale" priority="628">
      <colorScale>
        <cfvo type="num" val="-1"/>
        <cfvo type="num" val="0"/>
        <cfvo type="num" val="2"/>
        <color rgb="FFF8696B"/>
        <color theme="0" tint="-0.249977111117893"/>
        <color rgb="FF63BE7B"/>
      </colorScale>
    </cfRule>
  </conditionalFormatting>
  <conditionalFormatting sqref="AZ88">
    <cfRule type="colorScale" priority="627">
      <colorScale>
        <cfvo type="num" val="-1"/>
        <cfvo type="num" val="0"/>
        <cfvo type="num" val="2"/>
        <color rgb="FFF8696B"/>
        <color theme="0" tint="-0.249977111117893"/>
        <color rgb="FF63BE7B"/>
      </colorScale>
    </cfRule>
  </conditionalFormatting>
  <conditionalFormatting sqref="BB88">
    <cfRule type="colorScale" priority="626">
      <colorScale>
        <cfvo type="num" val="-1"/>
        <cfvo type="num" val="0"/>
        <cfvo type="num" val="2"/>
        <color rgb="FFF8696B"/>
        <color theme="0" tint="-0.249977111117893"/>
        <color rgb="FF63BE7B"/>
      </colorScale>
    </cfRule>
  </conditionalFormatting>
  <conditionalFormatting sqref="BC88">
    <cfRule type="colorScale" priority="625">
      <colorScale>
        <cfvo type="num" val="-1"/>
        <cfvo type="num" val="0"/>
        <cfvo type="num" val="2"/>
        <color rgb="FFF8696B"/>
        <color theme="0" tint="-0.249977111117893"/>
        <color rgb="FF63BE7B"/>
      </colorScale>
    </cfRule>
  </conditionalFormatting>
  <conditionalFormatting sqref="X89">
    <cfRule type="colorScale" priority="620">
      <colorScale>
        <cfvo type="num" val="-1"/>
        <cfvo type="num" val="0"/>
        <cfvo type="num" val="2"/>
        <color rgb="FFF8696B"/>
        <color theme="0" tint="-0.249977111117893"/>
        <color rgb="FF63BE7B"/>
      </colorScale>
    </cfRule>
  </conditionalFormatting>
  <conditionalFormatting sqref="S89">
    <cfRule type="colorScale" priority="624">
      <colorScale>
        <cfvo type="num" val="-1"/>
        <cfvo type="num" val="0"/>
        <cfvo type="num" val="2"/>
        <color rgb="FFF8696B"/>
        <color theme="0" tint="-0.249977111117893"/>
        <color rgb="FF63BE7B"/>
      </colorScale>
    </cfRule>
  </conditionalFormatting>
  <conditionalFormatting sqref="U89">
    <cfRule type="colorScale" priority="623">
      <colorScale>
        <cfvo type="num" val="-1"/>
        <cfvo type="num" val="0"/>
        <cfvo type="num" val="2"/>
        <color rgb="FFF8696B"/>
        <color theme="0" tint="-0.249977111117893"/>
        <color rgb="FF63BE7B"/>
      </colorScale>
    </cfRule>
  </conditionalFormatting>
  <conditionalFormatting sqref="V89">
    <cfRule type="colorScale" priority="622">
      <colorScale>
        <cfvo type="num" val="-1"/>
        <cfvo type="num" val="0"/>
        <cfvo type="num" val="2"/>
        <color rgb="FFF8696B"/>
        <color theme="0" tint="-0.249977111117893"/>
        <color rgb="FF63BE7B"/>
      </colorScale>
    </cfRule>
  </conditionalFormatting>
  <conditionalFormatting sqref="W89">
    <cfRule type="colorScale" priority="621">
      <colorScale>
        <cfvo type="num" val="-1"/>
        <cfvo type="num" val="0"/>
        <cfvo type="num" val="2"/>
        <color rgb="FFF8696B"/>
        <color theme="0" tint="-0.249977111117893"/>
        <color rgb="FF63BE7B"/>
      </colorScale>
    </cfRule>
  </conditionalFormatting>
  <conditionalFormatting sqref="Y89">
    <cfRule type="colorScale" priority="619">
      <colorScale>
        <cfvo type="num" val="-1"/>
        <cfvo type="num" val="0"/>
        <cfvo type="num" val="2"/>
        <color rgb="FFF8696B"/>
        <color theme="0" tint="-0.249977111117893"/>
        <color rgb="FF63BE7B"/>
      </colorScale>
    </cfRule>
  </conditionalFormatting>
  <conditionalFormatting sqref="AD89">
    <cfRule type="colorScale" priority="616">
      <colorScale>
        <cfvo type="num" val="-1"/>
        <cfvo type="num" val="0"/>
        <cfvo type="num" val="2"/>
        <color rgb="FFF8696B"/>
        <color theme="0" tint="-0.249977111117893"/>
        <color rgb="FF63BE7B"/>
      </colorScale>
    </cfRule>
  </conditionalFormatting>
  <conditionalFormatting sqref="AA89">
    <cfRule type="colorScale" priority="618">
      <colorScale>
        <cfvo type="num" val="-1"/>
        <cfvo type="num" val="0"/>
        <cfvo type="num" val="2"/>
        <color rgb="FFF8696B"/>
        <color theme="0" tint="-0.249977111117893"/>
        <color rgb="FF63BE7B"/>
      </colorScale>
    </cfRule>
  </conditionalFormatting>
  <conditionalFormatting sqref="AB89">
    <cfRule type="colorScale" priority="617">
      <colorScale>
        <cfvo type="num" val="-1"/>
        <cfvo type="num" val="0"/>
        <cfvo type="num" val="2"/>
        <color rgb="FFF8696B"/>
        <color theme="0" tint="-0.249977111117893"/>
        <color rgb="FF63BE7B"/>
      </colorScale>
    </cfRule>
  </conditionalFormatting>
  <conditionalFormatting sqref="AE89">
    <cfRule type="colorScale" priority="615">
      <colorScale>
        <cfvo type="num" val="-1"/>
        <cfvo type="num" val="0"/>
        <cfvo type="num" val="2"/>
        <color rgb="FFF8696B"/>
        <color theme="0" tint="-0.249977111117893"/>
        <color rgb="FF63BE7B"/>
      </colorScale>
    </cfRule>
  </conditionalFormatting>
  <conditionalFormatting sqref="AG89">
    <cfRule type="colorScale" priority="614">
      <colorScale>
        <cfvo type="num" val="-1"/>
        <cfvo type="num" val="0"/>
        <cfvo type="num" val="2"/>
        <color rgb="FFF8696B"/>
        <color theme="0" tint="-0.249977111117893"/>
        <color rgb="FF63BE7B"/>
      </colorScale>
    </cfRule>
  </conditionalFormatting>
  <conditionalFormatting sqref="AH89">
    <cfRule type="colorScale" priority="613">
      <colorScale>
        <cfvo type="num" val="-1"/>
        <cfvo type="num" val="0"/>
        <cfvo type="num" val="2"/>
        <color rgb="FFF8696B"/>
        <color theme="0" tint="-0.249977111117893"/>
        <color rgb="FF63BE7B"/>
      </colorScale>
    </cfRule>
  </conditionalFormatting>
  <conditionalFormatting sqref="AK89">
    <cfRule type="colorScale" priority="612">
      <colorScale>
        <cfvo type="num" val="-1"/>
        <cfvo type="num" val="0"/>
        <cfvo type="num" val="2"/>
        <color rgb="FFF8696B"/>
        <color theme="0" tint="-0.249977111117893"/>
        <color rgb="FF63BE7B"/>
      </colorScale>
    </cfRule>
  </conditionalFormatting>
  <conditionalFormatting sqref="AN89">
    <cfRule type="colorScale" priority="611">
      <colorScale>
        <cfvo type="num" val="-1"/>
        <cfvo type="num" val="0"/>
        <cfvo type="num" val="2"/>
        <color rgb="FFF8696B"/>
        <color theme="0" tint="-0.249977111117893"/>
        <color rgb="FF63BE7B"/>
      </colorScale>
    </cfRule>
  </conditionalFormatting>
  <conditionalFormatting sqref="AP89">
    <cfRule type="colorScale" priority="610">
      <colorScale>
        <cfvo type="num" val="-1"/>
        <cfvo type="num" val="0"/>
        <cfvo type="num" val="2"/>
        <color rgb="FFF8696B"/>
        <color theme="0" tint="-0.249977111117893"/>
        <color rgb="FF63BE7B"/>
      </colorScale>
    </cfRule>
  </conditionalFormatting>
  <conditionalFormatting sqref="AQ89">
    <cfRule type="colorScale" priority="609">
      <colorScale>
        <cfvo type="num" val="-1"/>
        <cfvo type="num" val="0"/>
        <cfvo type="num" val="2"/>
        <color rgb="FFF8696B"/>
        <color theme="0" tint="-0.249977111117893"/>
        <color rgb="FF63BE7B"/>
      </colorScale>
    </cfRule>
  </conditionalFormatting>
  <conditionalFormatting sqref="AT89">
    <cfRule type="colorScale" priority="608">
      <colorScale>
        <cfvo type="num" val="-1"/>
        <cfvo type="num" val="0"/>
        <cfvo type="num" val="2"/>
        <color rgb="FFF8696B"/>
        <color theme="0" tint="-0.249977111117893"/>
        <color rgb="FF63BE7B"/>
      </colorScale>
    </cfRule>
  </conditionalFormatting>
  <conditionalFormatting sqref="AW89">
    <cfRule type="colorScale" priority="607">
      <colorScale>
        <cfvo type="num" val="-1"/>
        <cfvo type="num" val="0"/>
        <cfvo type="num" val="2"/>
        <color rgb="FFF8696B"/>
        <color theme="0" tint="-0.249977111117893"/>
        <color rgb="FF63BE7B"/>
      </colorScale>
    </cfRule>
  </conditionalFormatting>
  <conditionalFormatting sqref="AZ89">
    <cfRule type="colorScale" priority="606">
      <colorScale>
        <cfvo type="num" val="-1"/>
        <cfvo type="num" val="0"/>
        <cfvo type="num" val="2"/>
        <color rgb="FFF8696B"/>
        <color theme="0" tint="-0.249977111117893"/>
        <color rgb="FF63BE7B"/>
      </colorScale>
    </cfRule>
  </conditionalFormatting>
  <conditionalFormatting sqref="BB89">
    <cfRule type="colorScale" priority="605">
      <colorScale>
        <cfvo type="num" val="-1"/>
        <cfvo type="num" val="0"/>
        <cfvo type="num" val="2"/>
        <color rgb="FFF8696B"/>
        <color theme="0" tint="-0.249977111117893"/>
        <color rgb="FF63BE7B"/>
      </colorScale>
    </cfRule>
  </conditionalFormatting>
  <conditionalFormatting sqref="BC89">
    <cfRule type="colorScale" priority="604">
      <colorScale>
        <cfvo type="num" val="-1"/>
        <cfvo type="num" val="0"/>
        <cfvo type="num" val="2"/>
        <color rgb="FFF8696B"/>
        <color theme="0" tint="-0.249977111117893"/>
        <color rgb="FF63BE7B"/>
      </colorScale>
    </cfRule>
  </conditionalFormatting>
  <conditionalFormatting sqref="X90">
    <cfRule type="colorScale" priority="599">
      <colorScale>
        <cfvo type="num" val="-1"/>
        <cfvo type="num" val="0"/>
        <cfvo type="num" val="2"/>
        <color rgb="FFF8696B"/>
        <color theme="0" tint="-0.249977111117893"/>
        <color rgb="FF63BE7B"/>
      </colorScale>
    </cfRule>
  </conditionalFormatting>
  <conditionalFormatting sqref="S90">
    <cfRule type="colorScale" priority="603">
      <colorScale>
        <cfvo type="num" val="-1"/>
        <cfvo type="num" val="0"/>
        <cfvo type="num" val="2"/>
        <color rgb="FFF8696B"/>
        <color theme="0" tint="-0.249977111117893"/>
        <color rgb="FF63BE7B"/>
      </colorScale>
    </cfRule>
  </conditionalFormatting>
  <conditionalFormatting sqref="U90">
    <cfRule type="colorScale" priority="602">
      <colorScale>
        <cfvo type="num" val="-1"/>
        <cfvo type="num" val="0"/>
        <cfvo type="num" val="2"/>
        <color rgb="FFF8696B"/>
        <color theme="0" tint="-0.249977111117893"/>
        <color rgb="FF63BE7B"/>
      </colorScale>
    </cfRule>
  </conditionalFormatting>
  <conditionalFormatting sqref="V90">
    <cfRule type="colorScale" priority="601">
      <colorScale>
        <cfvo type="num" val="-1"/>
        <cfvo type="num" val="0"/>
        <cfvo type="num" val="2"/>
        <color rgb="FFF8696B"/>
        <color theme="0" tint="-0.249977111117893"/>
        <color rgb="FF63BE7B"/>
      </colorScale>
    </cfRule>
  </conditionalFormatting>
  <conditionalFormatting sqref="W90">
    <cfRule type="colorScale" priority="600">
      <colorScale>
        <cfvo type="num" val="-1"/>
        <cfvo type="num" val="0"/>
        <cfvo type="num" val="2"/>
        <color rgb="FFF8696B"/>
        <color theme="0" tint="-0.249977111117893"/>
        <color rgb="FF63BE7B"/>
      </colorScale>
    </cfRule>
  </conditionalFormatting>
  <conditionalFormatting sqref="Y90">
    <cfRule type="colorScale" priority="598">
      <colorScale>
        <cfvo type="num" val="-1"/>
        <cfvo type="num" val="0"/>
        <cfvo type="num" val="2"/>
        <color rgb="FFF8696B"/>
        <color theme="0" tint="-0.249977111117893"/>
        <color rgb="FF63BE7B"/>
      </colorScale>
    </cfRule>
  </conditionalFormatting>
  <conditionalFormatting sqref="AD90">
    <cfRule type="colorScale" priority="595">
      <colorScale>
        <cfvo type="num" val="-1"/>
        <cfvo type="num" val="0"/>
        <cfvo type="num" val="2"/>
        <color rgb="FFF8696B"/>
        <color theme="0" tint="-0.249977111117893"/>
        <color rgb="FF63BE7B"/>
      </colorScale>
    </cfRule>
  </conditionalFormatting>
  <conditionalFormatting sqref="AA90">
    <cfRule type="colorScale" priority="597">
      <colorScale>
        <cfvo type="num" val="-1"/>
        <cfvo type="num" val="0"/>
        <cfvo type="num" val="2"/>
        <color rgb="FFF8696B"/>
        <color theme="0" tint="-0.249977111117893"/>
        <color rgb="FF63BE7B"/>
      </colorScale>
    </cfRule>
  </conditionalFormatting>
  <conditionalFormatting sqref="AB90">
    <cfRule type="colorScale" priority="596">
      <colorScale>
        <cfvo type="num" val="-1"/>
        <cfvo type="num" val="0"/>
        <cfvo type="num" val="2"/>
        <color rgb="FFF8696B"/>
        <color theme="0" tint="-0.249977111117893"/>
        <color rgb="FF63BE7B"/>
      </colorScale>
    </cfRule>
  </conditionalFormatting>
  <conditionalFormatting sqref="AE90">
    <cfRule type="colorScale" priority="594">
      <colorScale>
        <cfvo type="num" val="-1"/>
        <cfvo type="num" val="0"/>
        <cfvo type="num" val="2"/>
        <color rgb="FFF8696B"/>
        <color theme="0" tint="-0.249977111117893"/>
        <color rgb="FF63BE7B"/>
      </colorScale>
    </cfRule>
  </conditionalFormatting>
  <conditionalFormatting sqref="AG90">
    <cfRule type="colorScale" priority="593">
      <colorScale>
        <cfvo type="num" val="-1"/>
        <cfvo type="num" val="0"/>
        <cfvo type="num" val="2"/>
        <color rgb="FFF8696B"/>
        <color theme="0" tint="-0.249977111117893"/>
        <color rgb="FF63BE7B"/>
      </colorScale>
    </cfRule>
  </conditionalFormatting>
  <conditionalFormatting sqref="AH90">
    <cfRule type="colorScale" priority="592">
      <colorScale>
        <cfvo type="num" val="-1"/>
        <cfvo type="num" val="0"/>
        <cfvo type="num" val="2"/>
        <color rgb="FFF8696B"/>
        <color theme="0" tint="-0.249977111117893"/>
        <color rgb="FF63BE7B"/>
      </colorScale>
    </cfRule>
  </conditionalFormatting>
  <conditionalFormatting sqref="AK90">
    <cfRule type="colorScale" priority="591">
      <colorScale>
        <cfvo type="num" val="-1"/>
        <cfvo type="num" val="0"/>
        <cfvo type="num" val="2"/>
        <color rgb="FFF8696B"/>
        <color theme="0" tint="-0.249977111117893"/>
        <color rgb="FF63BE7B"/>
      </colorScale>
    </cfRule>
  </conditionalFormatting>
  <conditionalFormatting sqref="AN90">
    <cfRule type="colorScale" priority="590">
      <colorScale>
        <cfvo type="num" val="-1"/>
        <cfvo type="num" val="0"/>
        <cfvo type="num" val="2"/>
        <color rgb="FFF8696B"/>
        <color theme="0" tint="-0.249977111117893"/>
        <color rgb="FF63BE7B"/>
      </colorScale>
    </cfRule>
  </conditionalFormatting>
  <conditionalFormatting sqref="AP90">
    <cfRule type="colorScale" priority="589">
      <colorScale>
        <cfvo type="num" val="-1"/>
        <cfvo type="num" val="0"/>
        <cfvo type="num" val="2"/>
        <color rgb="FFF8696B"/>
        <color theme="0" tint="-0.249977111117893"/>
        <color rgb="FF63BE7B"/>
      </colorScale>
    </cfRule>
  </conditionalFormatting>
  <conditionalFormatting sqref="AQ90">
    <cfRule type="colorScale" priority="588">
      <colorScale>
        <cfvo type="num" val="-1"/>
        <cfvo type="num" val="0"/>
        <cfvo type="num" val="2"/>
        <color rgb="FFF8696B"/>
        <color theme="0" tint="-0.249977111117893"/>
        <color rgb="FF63BE7B"/>
      </colorScale>
    </cfRule>
  </conditionalFormatting>
  <conditionalFormatting sqref="AT90">
    <cfRule type="colorScale" priority="587">
      <colorScale>
        <cfvo type="num" val="-1"/>
        <cfvo type="num" val="0"/>
        <cfvo type="num" val="2"/>
        <color rgb="FFF8696B"/>
        <color theme="0" tint="-0.249977111117893"/>
        <color rgb="FF63BE7B"/>
      </colorScale>
    </cfRule>
  </conditionalFormatting>
  <conditionalFormatting sqref="AW90">
    <cfRule type="colorScale" priority="586">
      <colorScale>
        <cfvo type="num" val="-1"/>
        <cfvo type="num" val="0"/>
        <cfvo type="num" val="2"/>
        <color rgb="FFF8696B"/>
        <color theme="0" tint="-0.249977111117893"/>
        <color rgb="FF63BE7B"/>
      </colorScale>
    </cfRule>
  </conditionalFormatting>
  <conditionalFormatting sqref="AZ90">
    <cfRule type="colorScale" priority="585">
      <colorScale>
        <cfvo type="num" val="-1"/>
        <cfvo type="num" val="0"/>
        <cfvo type="num" val="2"/>
        <color rgb="FFF8696B"/>
        <color theme="0" tint="-0.249977111117893"/>
        <color rgb="FF63BE7B"/>
      </colorScale>
    </cfRule>
  </conditionalFormatting>
  <conditionalFormatting sqref="BB90">
    <cfRule type="colorScale" priority="584">
      <colorScale>
        <cfvo type="num" val="-1"/>
        <cfvo type="num" val="0"/>
        <cfvo type="num" val="2"/>
        <color rgb="FFF8696B"/>
        <color theme="0" tint="-0.249977111117893"/>
        <color rgb="FF63BE7B"/>
      </colorScale>
    </cfRule>
  </conditionalFormatting>
  <conditionalFormatting sqref="BC90">
    <cfRule type="colorScale" priority="583">
      <colorScale>
        <cfvo type="num" val="-1"/>
        <cfvo type="num" val="0"/>
        <cfvo type="num" val="2"/>
        <color rgb="FFF8696B"/>
        <color theme="0" tint="-0.249977111117893"/>
        <color rgb="FF63BE7B"/>
      </colorScale>
    </cfRule>
  </conditionalFormatting>
  <conditionalFormatting sqref="X91">
    <cfRule type="colorScale" priority="578">
      <colorScale>
        <cfvo type="num" val="-1"/>
        <cfvo type="num" val="0"/>
        <cfvo type="num" val="2"/>
        <color rgb="FFF8696B"/>
        <color theme="0" tint="-0.249977111117893"/>
        <color rgb="FF63BE7B"/>
      </colorScale>
    </cfRule>
  </conditionalFormatting>
  <conditionalFormatting sqref="S91">
    <cfRule type="colorScale" priority="582">
      <colorScale>
        <cfvo type="num" val="-1"/>
        <cfvo type="num" val="0"/>
        <cfvo type="num" val="2"/>
        <color rgb="FFF8696B"/>
        <color theme="0" tint="-0.249977111117893"/>
        <color rgb="FF63BE7B"/>
      </colorScale>
    </cfRule>
  </conditionalFormatting>
  <conditionalFormatting sqref="U91">
    <cfRule type="colorScale" priority="581">
      <colorScale>
        <cfvo type="num" val="-1"/>
        <cfvo type="num" val="0"/>
        <cfvo type="num" val="2"/>
        <color rgb="FFF8696B"/>
        <color theme="0" tint="-0.249977111117893"/>
        <color rgb="FF63BE7B"/>
      </colorScale>
    </cfRule>
  </conditionalFormatting>
  <conditionalFormatting sqref="V91">
    <cfRule type="colorScale" priority="580">
      <colorScale>
        <cfvo type="num" val="-1"/>
        <cfvo type="num" val="0"/>
        <cfvo type="num" val="2"/>
        <color rgb="FFF8696B"/>
        <color theme="0" tint="-0.249977111117893"/>
        <color rgb="FF63BE7B"/>
      </colorScale>
    </cfRule>
  </conditionalFormatting>
  <conditionalFormatting sqref="Y91">
    <cfRule type="colorScale" priority="577">
      <colorScale>
        <cfvo type="num" val="-1"/>
        <cfvo type="num" val="0"/>
        <cfvo type="num" val="2"/>
        <color rgb="FFF8696B"/>
        <color theme="0" tint="-0.249977111117893"/>
        <color rgb="FF63BE7B"/>
      </colorScale>
    </cfRule>
  </conditionalFormatting>
  <conditionalFormatting sqref="AD91">
    <cfRule type="colorScale" priority="574">
      <colorScale>
        <cfvo type="num" val="-1"/>
        <cfvo type="num" val="0"/>
        <cfvo type="num" val="2"/>
        <color rgb="FFF8696B"/>
        <color theme="0" tint="-0.249977111117893"/>
        <color rgb="FF63BE7B"/>
      </colorScale>
    </cfRule>
  </conditionalFormatting>
  <conditionalFormatting sqref="AA91">
    <cfRule type="colorScale" priority="576">
      <colorScale>
        <cfvo type="num" val="-1"/>
        <cfvo type="num" val="0"/>
        <cfvo type="num" val="2"/>
        <color rgb="FFF8696B"/>
        <color theme="0" tint="-0.249977111117893"/>
        <color rgb="FF63BE7B"/>
      </colorScale>
    </cfRule>
  </conditionalFormatting>
  <conditionalFormatting sqref="AB91">
    <cfRule type="colorScale" priority="575">
      <colorScale>
        <cfvo type="num" val="-1"/>
        <cfvo type="num" val="0"/>
        <cfvo type="num" val="2"/>
        <color rgb="FFF8696B"/>
        <color theme="0" tint="-0.249977111117893"/>
        <color rgb="FF63BE7B"/>
      </colorScale>
    </cfRule>
  </conditionalFormatting>
  <conditionalFormatting sqref="AE91">
    <cfRule type="colorScale" priority="573">
      <colorScale>
        <cfvo type="num" val="-1"/>
        <cfvo type="num" val="0"/>
        <cfvo type="num" val="2"/>
        <color rgb="FFF8696B"/>
        <color theme="0" tint="-0.249977111117893"/>
        <color rgb="FF63BE7B"/>
      </colorScale>
    </cfRule>
  </conditionalFormatting>
  <conditionalFormatting sqref="AG91">
    <cfRule type="colorScale" priority="572">
      <colorScale>
        <cfvo type="num" val="-1"/>
        <cfvo type="num" val="0"/>
        <cfvo type="num" val="2"/>
        <color rgb="FFF8696B"/>
        <color theme="0" tint="-0.249977111117893"/>
        <color rgb="FF63BE7B"/>
      </colorScale>
    </cfRule>
  </conditionalFormatting>
  <conditionalFormatting sqref="AH91">
    <cfRule type="colorScale" priority="571">
      <colorScale>
        <cfvo type="num" val="-1"/>
        <cfvo type="num" val="0"/>
        <cfvo type="num" val="2"/>
        <color rgb="FFF8696B"/>
        <color theme="0" tint="-0.249977111117893"/>
        <color rgb="FF63BE7B"/>
      </colorScale>
    </cfRule>
  </conditionalFormatting>
  <conditionalFormatting sqref="AK91">
    <cfRule type="colorScale" priority="570">
      <colorScale>
        <cfvo type="num" val="-1"/>
        <cfvo type="num" val="0"/>
        <cfvo type="num" val="2"/>
        <color rgb="FFF8696B"/>
        <color theme="0" tint="-0.249977111117893"/>
        <color rgb="FF63BE7B"/>
      </colorScale>
    </cfRule>
  </conditionalFormatting>
  <conditionalFormatting sqref="AN91">
    <cfRule type="colorScale" priority="569">
      <colorScale>
        <cfvo type="num" val="-1"/>
        <cfvo type="num" val="0"/>
        <cfvo type="num" val="2"/>
        <color rgb="FFF8696B"/>
        <color theme="0" tint="-0.249977111117893"/>
        <color rgb="FF63BE7B"/>
      </colorScale>
    </cfRule>
  </conditionalFormatting>
  <conditionalFormatting sqref="AP91">
    <cfRule type="colorScale" priority="568">
      <colorScale>
        <cfvo type="num" val="-1"/>
        <cfvo type="num" val="0"/>
        <cfvo type="num" val="2"/>
        <color rgb="FFF8696B"/>
        <color theme="0" tint="-0.249977111117893"/>
        <color rgb="FF63BE7B"/>
      </colorScale>
    </cfRule>
  </conditionalFormatting>
  <conditionalFormatting sqref="AQ91">
    <cfRule type="colorScale" priority="567">
      <colorScale>
        <cfvo type="num" val="-1"/>
        <cfvo type="num" val="0"/>
        <cfvo type="num" val="2"/>
        <color rgb="FFF8696B"/>
        <color theme="0" tint="-0.249977111117893"/>
        <color rgb="FF63BE7B"/>
      </colorScale>
    </cfRule>
  </conditionalFormatting>
  <conditionalFormatting sqref="AT91">
    <cfRule type="colorScale" priority="566">
      <colorScale>
        <cfvo type="num" val="-1"/>
        <cfvo type="num" val="0"/>
        <cfvo type="num" val="2"/>
        <color rgb="FFF8696B"/>
        <color theme="0" tint="-0.249977111117893"/>
        <color rgb="FF63BE7B"/>
      </colorScale>
    </cfRule>
  </conditionalFormatting>
  <conditionalFormatting sqref="AW91">
    <cfRule type="colorScale" priority="565">
      <colorScale>
        <cfvo type="num" val="-1"/>
        <cfvo type="num" val="0"/>
        <cfvo type="num" val="2"/>
        <color rgb="FFF8696B"/>
        <color theme="0" tint="-0.249977111117893"/>
        <color rgb="FF63BE7B"/>
      </colorScale>
    </cfRule>
  </conditionalFormatting>
  <conditionalFormatting sqref="AZ91">
    <cfRule type="colorScale" priority="564">
      <colorScale>
        <cfvo type="num" val="-1"/>
        <cfvo type="num" val="0"/>
        <cfvo type="num" val="2"/>
        <color rgb="FFF8696B"/>
        <color theme="0" tint="-0.249977111117893"/>
        <color rgb="FF63BE7B"/>
      </colorScale>
    </cfRule>
  </conditionalFormatting>
  <conditionalFormatting sqref="BB91">
    <cfRule type="colorScale" priority="563">
      <colorScale>
        <cfvo type="num" val="-1"/>
        <cfvo type="num" val="0"/>
        <cfvo type="num" val="2"/>
        <color rgb="FFF8696B"/>
        <color theme="0" tint="-0.249977111117893"/>
        <color rgb="FF63BE7B"/>
      </colorScale>
    </cfRule>
  </conditionalFormatting>
  <conditionalFormatting sqref="BC91">
    <cfRule type="colorScale" priority="562">
      <colorScale>
        <cfvo type="num" val="-1"/>
        <cfvo type="num" val="0"/>
        <cfvo type="num" val="2"/>
        <color rgb="FFF8696B"/>
        <color theme="0" tint="-0.249977111117893"/>
        <color rgb="FF63BE7B"/>
      </colorScale>
    </cfRule>
  </conditionalFormatting>
  <conditionalFormatting sqref="W91">
    <cfRule type="colorScale" priority="561">
      <colorScale>
        <cfvo type="num" val="-1"/>
        <cfvo type="num" val="0"/>
        <cfvo type="num" val="2"/>
        <color rgb="FFF8696B"/>
        <color theme="0" tint="-0.249977111117893"/>
        <color rgb="FF63BE7B"/>
      </colorScale>
    </cfRule>
  </conditionalFormatting>
  <conditionalFormatting sqref="X92">
    <cfRule type="colorScale" priority="557">
      <colorScale>
        <cfvo type="num" val="-1"/>
        <cfvo type="num" val="0"/>
        <cfvo type="num" val="2"/>
        <color rgb="FFF8696B"/>
        <color theme="0" tint="-0.249977111117893"/>
        <color rgb="FF63BE7B"/>
      </colorScale>
    </cfRule>
  </conditionalFormatting>
  <conditionalFormatting sqref="S92">
    <cfRule type="colorScale" priority="560">
      <colorScale>
        <cfvo type="num" val="-1"/>
        <cfvo type="num" val="0"/>
        <cfvo type="num" val="2"/>
        <color rgb="FFF8696B"/>
        <color theme="0" tint="-0.249977111117893"/>
        <color rgb="FF63BE7B"/>
      </colorScale>
    </cfRule>
  </conditionalFormatting>
  <conditionalFormatting sqref="U92">
    <cfRule type="colorScale" priority="559">
      <colorScale>
        <cfvo type="num" val="-1"/>
        <cfvo type="num" val="0"/>
        <cfvo type="num" val="2"/>
        <color rgb="FFF8696B"/>
        <color theme="0" tint="-0.249977111117893"/>
        <color rgb="FF63BE7B"/>
      </colorScale>
    </cfRule>
  </conditionalFormatting>
  <conditionalFormatting sqref="V92">
    <cfRule type="colorScale" priority="558">
      <colorScale>
        <cfvo type="num" val="-1"/>
        <cfvo type="num" val="0"/>
        <cfvo type="num" val="2"/>
        <color rgb="FFF8696B"/>
        <color theme="0" tint="-0.249977111117893"/>
        <color rgb="FF63BE7B"/>
      </colorScale>
    </cfRule>
  </conditionalFormatting>
  <conditionalFormatting sqref="W92">
    <cfRule type="colorScale" priority="556">
      <colorScale>
        <cfvo type="num" val="-1"/>
        <cfvo type="num" val="0"/>
        <cfvo type="num" val="2"/>
        <color rgb="FFF8696B"/>
        <color theme="0" tint="-0.249977111117893"/>
        <color rgb="FF63BE7B"/>
      </colorScale>
    </cfRule>
  </conditionalFormatting>
  <conditionalFormatting sqref="Y92">
    <cfRule type="colorScale" priority="555">
      <colorScale>
        <cfvo type="num" val="-1"/>
        <cfvo type="num" val="0"/>
        <cfvo type="num" val="2"/>
        <color rgb="FFF8696B"/>
        <color theme="0" tint="-0.249977111117893"/>
        <color rgb="FF63BE7B"/>
      </colorScale>
    </cfRule>
  </conditionalFormatting>
  <conditionalFormatting sqref="AD92">
    <cfRule type="colorScale" priority="552">
      <colorScale>
        <cfvo type="num" val="-1"/>
        <cfvo type="num" val="0"/>
        <cfvo type="num" val="2"/>
        <color rgb="FFF8696B"/>
        <color theme="0" tint="-0.249977111117893"/>
        <color rgb="FF63BE7B"/>
      </colorScale>
    </cfRule>
  </conditionalFormatting>
  <conditionalFormatting sqref="AA92">
    <cfRule type="colorScale" priority="554">
      <colorScale>
        <cfvo type="num" val="-1"/>
        <cfvo type="num" val="0"/>
        <cfvo type="num" val="2"/>
        <color rgb="FFF8696B"/>
        <color theme="0" tint="-0.249977111117893"/>
        <color rgb="FF63BE7B"/>
      </colorScale>
    </cfRule>
  </conditionalFormatting>
  <conditionalFormatting sqref="AB92">
    <cfRule type="colorScale" priority="553">
      <colorScale>
        <cfvo type="num" val="-1"/>
        <cfvo type="num" val="0"/>
        <cfvo type="num" val="2"/>
        <color rgb="FFF8696B"/>
        <color theme="0" tint="-0.249977111117893"/>
        <color rgb="FF63BE7B"/>
      </colorScale>
    </cfRule>
  </conditionalFormatting>
  <conditionalFormatting sqref="AE92">
    <cfRule type="colorScale" priority="551">
      <colorScale>
        <cfvo type="num" val="-1"/>
        <cfvo type="num" val="0"/>
        <cfvo type="num" val="2"/>
        <color rgb="FFF8696B"/>
        <color theme="0" tint="-0.249977111117893"/>
        <color rgb="FF63BE7B"/>
      </colorScale>
    </cfRule>
  </conditionalFormatting>
  <conditionalFormatting sqref="AG92">
    <cfRule type="colorScale" priority="550">
      <colorScale>
        <cfvo type="num" val="-1"/>
        <cfvo type="num" val="0"/>
        <cfvo type="num" val="2"/>
        <color rgb="FFF8696B"/>
        <color theme="0" tint="-0.249977111117893"/>
        <color rgb="FF63BE7B"/>
      </colorScale>
    </cfRule>
  </conditionalFormatting>
  <conditionalFormatting sqref="AN92">
    <cfRule type="colorScale" priority="547">
      <colorScale>
        <cfvo type="num" val="-1"/>
        <cfvo type="num" val="0"/>
        <cfvo type="num" val="2"/>
        <color rgb="FFF8696B"/>
        <color theme="0" tint="-0.249977111117893"/>
        <color rgb="FF63BE7B"/>
      </colorScale>
    </cfRule>
  </conditionalFormatting>
  <conditionalFormatting sqref="AP92">
    <cfRule type="colorScale" priority="546">
      <colorScale>
        <cfvo type="num" val="-1"/>
        <cfvo type="num" val="0"/>
        <cfvo type="num" val="2"/>
        <color rgb="FFF8696B"/>
        <color theme="0" tint="-0.249977111117893"/>
        <color rgb="FF63BE7B"/>
      </colorScale>
    </cfRule>
  </conditionalFormatting>
  <conditionalFormatting sqref="AH92">
    <cfRule type="colorScale" priority="545">
      <colorScale>
        <cfvo type="num" val="-1"/>
        <cfvo type="num" val="0"/>
        <cfvo type="num" val="2"/>
        <color rgb="FFF8696B"/>
        <color theme="0" tint="-0.249977111117893"/>
        <color rgb="FF63BE7B"/>
      </colorScale>
    </cfRule>
  </conditionalFormatting>
  <conditionalFormatting sqref="AJ92">
    <cfRule type="colorScale" priority="544">
      <colorScale>
        <cfvo type="num" val="-1"/>
        <cfvo type="num" val="0"/>
        <cfvo type="num" val="2"/>
        <color rgb="FFF8696B"/>
        <color theme="0" tint="-0.249977111117893"/>
        <color rgb="FF63BE7B"/>
      </colorScale>
    </cfRule>
  </conditionalFormatting>
  <conditionalFormatting sqref="AK92">
    <cfRule type="colorScale" priority="543">
      <colorScale>
        <cfvo type="num" val="-1"/>
        <cfvo type="num" val="0"/>
        <cfvo type="num" val="2"/>
        <color rgb="FFF8696B"/>
        <color theme="0" tint="-0.249977111117893"/>
        <color rgb="FF63BE7B"/>
      </colorScale>
    </cfRule>
  </conditionalFormatting>
  <conditionalFormatting sqref="AM92">
    <cfRule type="colorScale" priority="542">
      <colorScale>
        <cfvo type="num" val="-1"/>
        <cfvo type="num" val="0"/>
        <cfvo type="num" val="2"/>
        <color rgb="FFF8696B"/>
        <color theme="0" tint="-0.249977111117893"/>
        <color rgb="FF63BE7B"/>
      </colorScale>
    </cfRule>
  </conditionalFormatting>
  <conditionalFormatting sqref="AQ92">
    <cfRule type="colorScale" priority="541">
      <colorScale>
        <cfvo type="num" val="-1"/>
        <cfvo type="num" val="0"/>
        <cfvo type="num" val="2"/>
        <color rgb="FFF8696B"/>
        <color theme="0" tint="-0.249977111117893"/>
        <color rgb="FF63BE7B"/>
      </colorScale>
    </cfRule>
  </conditionalFormatting>
  <conditionalFormatting sqref="AT92">
    <cfRule type="colorScale" priority="540">
      <colorScale>
        <cfvo type="num" val="-1"/>
        <cfvo type="num" val="0"/>
        <cfvo type="num" val="2"/>
        <color rgb="FFF8696B"/>
        <color theme="0" tint="-0.249977111117893"/>
        <color rgb="FF63BE7B"/>
      </colorScale>
    </cfRule>
  </conditionalFormatting>
  <conditionalFormatting sqref="AW92">
    <cfRule type="colorScale" priority="539">
      <colorScale>
        <cfvo type="num" val="-1"/>
        <cfvo type="num" val="0"/>
        <cfvo type="num" val="2"/>
        <color rgb="FFF8696B"/>
        <color theme="0" tint="-0.249977111117893"/>
        <color rgb="FF63BE7B"/>
      </colorScale>
    </cfRule>
  </conditionalFormatting>
  <conditionalFormatting sqref="AZ92">
    <cfRule type="colorScale" priority="538">
      <colorScale>
        <cfvo type="num" val="-1"/>
        <cfvo type="num" val="0"/>
        <cfvo type="num" val="2"/>
        <color rgb="FFF8696B"/>
        <color theme="0" tint="-0.249977111117893"/>
        <color rgb="FF63BE7B"/>
      </colorScale>
    </cfRule>
  </conditionalFormatting>
  <conditionalFormatting sqref="BB92">
    <cfRule type="colorScale" priority="537">
      <colorScale>
        <cfvo type="num" val="-1"/>
        <cfvo type="num" val="0"/>
        <cfvo type="num" val="2"/>
        <color rgb="FFF8696B"/>
        <color theme="0" tint="-0.249977111117893"/>
        <color rgb="FF63BE7B"/>
      </colorScale>
    </cfRule>
  </conditionalFormatting>
  <conditionalFormatting sqref="BC92">
    <cfRule type="colorScale" priority="536">
      <colorScale>
        <cfvo type="num" val="-1"/>
        <cfvo type="num" val="0"/>
        <cfvo type="num" val="2"/>
        <color rgb="FFF8696B"/>
        <color theme="0" tint="-0.249977111117893"/>
        <color rgb="FF63BE7B"/>
      </colorScale>
    </cfRule>
  </conditionalFormatting>
  <conditionalFormatting sqref="S93">
    <cfRule type="colorScale" priority="535">
      <colorScale>
        <cfvo type="num" val="-1"/>
        <cfvo type="num" val="0"/>
        <cfvo type="num" val="2"/>
        <color rgb="FFF8696B"/>
        <color theme="0" tint="-0.249977111117893"/>
        <color rgb="FF63BE7B"/>
      </colorScale>
    </cfRule>
  </conditionalFormatting>
  <conditionalFormatting sqref="U93">
    <cfRule type="colorScale" priority="534">
      <colorScale>
        <cfvo type="num" val="-1"/>
        <cfvo type="num" val="0"/>
        <cfvo type="num" val="2"/>
        <color rgb="FFF8696B"/>
        <color theme="0" tint="-0.249977111117893"/>
        <color rgb="FF63BE7B"/>
      </colorScale>
    </cfRule>
  </conditionalFormatting>
  <conditionalFormatting sqref="V93">
    <cfRule type="colorScale" priority="533">
      <colorScale>
        <cfvo type="num" val="-1"/>
        <cfvo type="num" val="0"/>
        <cfvo type="num" val="2"/>
        <color rgb="FFF8696B"/>
        <color theme="0" tint="-0.249977111117893"/>
        <color rgb="FF63BE7B"/>
      </colorScale>
    </cfRule>
  </conditionalFormatting>
  <conditionalFormatting sqref="W93">
    <cfRule type="colorScale" priority="532">
      <colorScale>
        <cfvo type="num" val="-1"/>
        <cfvo type="num" val="0"/>
        <cfvo type="num" val="2"/>
        <color rgb="FFF8696B"/>
        <color theme="0" tint="-0.249977111117893"/>
        <color rgb="FF63BE7B"/>
      </colorScale>
    </cfRule>
  </conditionalFormatting>
  <conditionalFormatting sqref="Y93">
    <cfRule type="colorScale" priority="530">
      <colorScale>
        <cfvo type="num" val="-1"/>
        <cfvo type="num" val="0"/>
        <cfvo type="num" val="2"/>
        <color rgb="FFF8696B"/>
        <color theme="0" tint="-0.249977111117893"/>
        <color rgb="FF63BE7B"/>
      </colorScale>
    </cfRule>
  </conditionalFormatting>
  <conditionalFormatting sqref="AA93">
    <cfRule type="colorScale" priority="529">
      <colorScale>
        <cfvo type="num" val="-1"/>
        <cfvo type="num" val="0"/>
        <cfvo type="num" val="2"/>
        <color rgb="FFF8696B"/>
        <color theme="0" tint="-0.249977111117893"/>
        <color rgb="FF63BE7B"/>
      </colorScale>
    </cfRule>
  </conditionalFormatting>
  <conditionalFormatting sqref="AB93">
    <cfRule type="colorScale" priority="528">
      <colorScale>
        <cfvo type="num" val="-1"/>
        <cfvo type="num" val="0"/>
        <cfvo type="num" val="2"/>
        <color rgb="FFF8696B"/>
        <color theme="0" tint="-0.249977111117893"/>
        <color rgb="FF63BE7B"/>
      </colorScale>
    </cfRule>
  </conditionalFormatting>
  <conditionalFormatting sqref="AD93">
    <cfRule type="colorScale" priority="527">
      <colorScale>
        <cfvo type="num" val="-1"/>
        <cfvo type="num" val="0"/>
        <cfvo type="num" val="2"/>
        <color rgb="FFF8696B"/>
        <color theme="0" tint="-0.249977111117893"/>
        <color rgb="FF63BE7B"/>
      </colorScale>
    </cfRule>
  </conditionalFormatting>
  <conditionalFormatting sqref="AE93">
    <cfRule type="colorScale" priority="526">
      <colorScale>
        <cfvo type="num" val="-1"/>
        <cfvo type="num" val="0"/>
        <cfvo type="num" val="2"/>
        <color rgb="FFF8696B"/>
        <color theme="0" tint="-0.249977111117893"/>
        <color rgb="FF63BE7B"/>
      </colorScale>
    </cfRule>
  </conditionalFormatting>
  <conditionalFormatting sqref="AG93">
    <cfRule type="colorScale" priority="525">
      <colorScale>
        <cfvo type="num" val="-1"/>
        <cfvo type="num" val="0"/>
        <cfvo type="num" val="2"/>
        <color rgb="FFF8696B"/>
        <color theme="0" tint="-0.249977111117893"/>
        <color rgb="FF63BE7B"/>
      </colorScale>
    </cfRule>
  </conditionalFormatting>
  <conditionalFormatting sqref="AH93">
    <cfRule type="colorScale" priority="524">
      <colorScale>
        <cfvo type="num" val="-1"/>
        <cfvo type="num" val="0"/>
        <cfvo type="num" val="2"/>
        <color rgb="FFF8696B"/>
        <color theme="0" tint="-0.249977111117893"/>
        <color rgb="FF63BE7B"/>
      </colorScale>
    </cfRule>
  </conditionalFormatting>
  <conditionalFormatting sqref="AK93">
    <cfRule type="colorScale" priority="523">
      <colorScale>
        <cfvo type="num" val="-1"/>
        <cfvo type="num" val="0"/>
        <cfvo type="num" val="2"/>
        <color rgb="FFF8696B"/>
        <color theme="0" tint="-0.249977111117893"/>
        <color rgb="FF63BE7B"/>
      </colorScale>
    </cfRule>
  </conditionalFormatting>
  <conditionalFormatting sqref="AN93">
    <cfRule type="colorScale" priority="522">
      <colorScale>
        <cfvo type="num" val="-1"/>
        <cfvo type="num" val="0"/>
        <cfvo type="num" val="2"/>
        <color rgb="FFF8696B"/>
        <color theme="0" tint="-0.249977111117893"/>
        <color rgb="FF63BE7B"/>
      </colorScale>
    </cfRule>
  </conditionalFormatting>
  <conditionalFormatting sqref="AQ93">
    <cfRule type="colorScale" priority="521">
      <colorScale>
        <cfvo type="num" val="-1"/>
        <cfvo type="num" val="0"/>
        <cfvo type="num" val="2"/>
        <color rgb="FFF8696B"/>
        <color theme="0" tint="-0.249977111117893"/>
        <color rgb="FF63BE7B"/>
      </colorScale>
    </cfRule>
  </conditionalFormatting>
  <conditionalFormatting sqref="AT93">
    <cfRule type="colorScale" priority="520">
      <colorScale>
        <cfvo type="num" val="-1"/>
        <cfvo type="num" val="0"/>
        <cfvo type="num" val="2"/>
        <color rgb="FFF8696B"/>
        <color theme="0" tint="-0.249977111117893"/>
        <color rgb="FF63BE7B"/>
      </colorScale>
    </cfRule>
  </conditionalFormatting>
  <conditionalFormatting sqref="AW93">
    <cfRule type="colorScale" priority="519">
      <colorScale>
        <cfvo type="num" val="-1"/>
        <cfvo type="num" val="0"/>
        <cfvo type="num" val="2"/>
        <color rgb="FFF8696B"/>
        <color theme="0" tint="-0.249977111117893"/>
        <color rgb="FF63BE7B"/>
      </colorScale>
    </cfRule>
  </conditionalFormatting>
  <conditionalFormatting sqref="AZ93">
    <cfRule type="colorScale" priority="518">
      <colorScale>
        <cfvo type="num" val="-1"/>
        <cfvo type="num" val="0"/>
        <cfvo type="num" val="2"/>
        <color rgb="FFF8696B"/>
        <color theme="0" tint="-0.249977111117893"/>
        <color rgb="FF63BE7B"/>
      </colorScale>
    </cfRule>
  </conditionalFormatting>
  <conditionalFormatting sqref="BB93">
    <cfRule type="colorScale" priority="517">
      <colorScale>
        <cfvo type="num" val="-1"/>
        <cfvo type="num" val="0"/>
        <cfvo type="num" val="2"/>
        <color rgb="FFF8696B"/>
        <color theme="0" tint="-0.249977111117893"/>
        <color rgb="FF63BE7B"/>
      </colorScale>
    </cfRule>
  </conditionalFormatting>
  <conditionalFormatting sqref="BC93">
    <cfRule type="colorScale" priority="516">
      <colorScale>
        <cfvo type="num" val="-1"/>
        <cfvo type="num" val="0"/>
        <cfvo type="num" val="2"/>
        <color rgb="FFF8696B"/>
        <color theme="0" tint="-0.249977111117893"/>
        <color rgb="FF63BE7B"/>
      </colorScale>
    </cfRule>
  </conditionalFormatting>
  <conditionalFormatting sqref="X93">
    <cfRule type="colorScale" priority="515">
      <colorScale>
        <cfvo type="num" val="-1"/>
        <cfvo type="num" val="0"/>
        <cfvo type="num" val="2"/>
        <color rgb="FFF8696B"/>
        <color theme="0" tint="-0.249977111117893"/>
        <color rgb="FF63BE7B"/>
      </colorScale>
    </cfRule>
  </conditionalFormatting>
  <conditionalFormatting sqref="S94">
    <cfRule type="colorScale" priority="514">
      <colorScale>
        <cfvo type="num" val="-1"/>
        <cfvo type="num" val="0"/>
        <cfvo type="num" val="2"/>
        <color rgb="FFF8696B"/>
        <color theme="0" tint="-0.249977111117893"/>
        <color rgb="FF63BE7B"/>
      </colorScale>
    </cfRule>
  </conditionalFormatting>
  <conditionalFormatting sqref="T94">
    <cfRule type="colorScale" priority="513">
      <colorScale>
        <cfvo type="num" val="-1"/>
        <cfvo type="num" val="0"/>
        <cfvo type="num" val="2"/>
        <color rgb="FFF8696B"/>
        <color theme="0" tint="-0.249977111117893"/>
        <color rgb="FF63BE7B"/>
      </colorScale>
    </cfRule>
  </conditionalFormatting>
  <conditionalFormatting sqref="U94">
    <cfRule type="colorScale" priority="512">
      <colorScale>
        <cfvo type="num" val="-1"/>
        <cfvo type="num" val="0"/>
        <cfvo type="num" val="2"/>
        <color rgb="FFF8696B"/>
        <color theme="0" tint="-0.249977111117893"/>
        <color rgb="FF63BE7B"/>
      </colorScale>
    </cfRule>
  </conditionalFormatting>
  <conditionalFormatting sqref="V94">
    <cfRule type="colorScale" priority="511">
      <colorScale>
        <cfvo type="num" val="-1"/>
        <cfvo type="num" val="0"/>
        <cfvo type="num" val="2"/>
        <color rgb="FFF8696B"/>
        <color theme="0" tint="-0.249977111117893"/>
        <color rgb="FF63BE7B"/>
      </colorScale>
    </cfRule>
  </conditionalFormatting>
  <conditionalFormatting sqref="W94">
    <cfRule type="colorScale" priority="510">
      <colorScale>
        <cfvo type="num" val="-1"/>
        <cfvo type="num" val="0"/>
        <cfvo type="num" val="2"/>
        <color rgb="FFF8696B"/>
        <color theme="0" tint="-0.249977111117893"/>
        <color rgb="FF63BE7B"/>
      </colorScale>
    </cfRule>
  </conditionalFormatting>
  <conditionalFormatting sqref="X94">
    <cfRule type="colorScale" priority="509">
      <colorScale>
        <cfvo type="num" val="-1"/>
        <cfvo type="num" val="0"/>
        <cfvo type="num" val="2"/>
        <color rgb="FFF8696B"/>
        <color theme="0" tint="-0.249977111117893"/>
        <color rgb="FF63BE7B"/>
      </colorScale>
    </cfRule>
  </conditionalFormatting>
  <conditionalFormatting sqref="Y94">
    <cfRule type="colorScale" priority="508">
      <colorScale>
        <cfvo type="num" val="-1"/>
        <cfvo type="num" val="0"/>
        <cfvo type="num" val="2"/>
        <color rgb="FFF8696B"/>
        <color theme="0" tint="-0.249977111117893"/>
        <color rgb="FF63BE7B"/>
      </colorScale>
    </cfRule>
  </conditionalFormatting>
  <conditionalFormatting sqref="AA94">
    <cfRule type="colorScale" priority="507">
      <colorScale>
        <cfvo type="num" val="-1"/>
        <cfvo type="num" val="0"/>
        <cfvo type="num" val="2"/>
        <color rgb="FFF8696B"/>
        <color theme="0" tint="-0.249977111117893"/>
        <color rgb="FF63BE7B"/>
      </colorScale>
    </cfRule>
  </conditionalFormatting>
  <conditionalFormatting sqref="AB94">
    <cfRule type="colorScale" priority="506">
      <colorScale>
        <cfvo type="num" val="-1"/>
        <cfvo type="num" val="0"/>
        <cfvo type="num" val="2"/>
        <color rgb="FFF8696B"/>
        <color theme="0" tint="-0.249977111117893"/>
        <color rgb="FF63BE7B"/>
      </colorScale>
    </cfRule>
  </conditionalFormatting>
  <conditionalFormatting sqref="AD94">
    <cfRule type="colorScale" priority="505">
      <colorScale>
        <cfvo type="num" val="-1"/>
        <cfvo type="num" val="0"/>
        <cfvo type="num" val="2"/>
        <color rgb="FFF8696B"/>
        <color theme="0" tint="-0.249977111117893"/>
        <color rgb="FF63BE7B"/>
      </colorScale>
    </cfRule>
  </conditionalFormatting>
  <conditionalFormatting sqref="AE94">
    <cfRule type="colorScale" priority="504">
      <colorScale>
        <cfvo type="num" val="-1"/>
        <cfvo type="num" val="0"/>
        <cfvo type="num" val="2"/>
        <color rgb="FFF8696B"/>
        <color theme="0" tint="-0.249977111117893"/>
        <color rgb="FF63BE7B"/>
      </colorScale>
    </cfRule>
  </conditionalFormatting>
  <conditionalFormatting sqref="AG94">
    <cfRule type="colorScale" priority="503">
      <colorScale>
        <cfvo type="num" val="-1"/>
        <cfvo type="num" val="0"/>
        <cfvo type="num" val="2"/>
        <color rgb="FFF8696B"/>
        <color theme="0" tint="-0.249977111117893"/>
        <color rgb="FF63BE7B"/>
      </colorScale>
    </cfRule>
  </conditionalFormatting>
  <conditionalFormatting sqref="AH94">
    <cfRule type="colorScale" priority="502">
      <colorScale>
        <cfvo type="num" val="-1"/>
        <cfvo type="num" val="0"/>
        <cfvo type="num" val="2"/>
        <color rgb="FFF8696B"/>
        <color theme="0" tint="-0.249977111117893"/>
        <color rgb="FF63BE7B"/>
      </colorScale>
    </cfRule>
  </conditionalFormatting>
  <conditionalFormatting sqref="AJ94">
    <cfRule type="colorScale" priority="501">
      <colorScale>
        <cfvo type="num" val="-1"/>
        <cfvo type="num" val="0"/>
        <cfvo type="num" val="2"/>
        <color rgb="FFF8696B"/>
        <color theme="0" tint="-0.249977111117893"/>
        <color rgb="FF63BE7B"/>
      </colorScale>
    </cfRule>
  </conditionalFormatting>
  <conditionalFormatting sqref="AK94">
    <cfRule type="colorScale" priority="500">
      <colorScale>
        <cfvo type="num" val="-1"/>
        <cfvo type="num" val="0"/>
        <cfvo type="num" val="2"/>
        <color rgb="FFF8696B"/>
        <color theme="0" tint="-0.249977111117893"/>
        <color rgb="FF63BE7B"/>
      </colorScale>
    </cfRule>
  </conditionalFormatting>
  <conditionalFormatting sqref="AM94">
    <cfRule type="colorScale" priority="499">
      <colorScale>
        <cfvo type="num" val="-1"/>
        <cfvo type="num" val="0"/>
        <cfvo type="num" val="2"/>
        <color rgb="FFF8696B"/>
        <color theme="0" tint="-0.249977111117893"/>
        <color rgb="FF63BE7B"/>
      </colorScale>
    </cfRule>
  </conditionalFormatting>
  <conditionalFormatting sqref="AN94">
    <cfRule type="colorScale" priority="498">
      <colorScale>
        <cfvo type="num" val="-1"/>
        <cfvo type="num" val="0"/>
        <cfvo type="num" val="2"/>
        <color rgb="FFF8696B"/>
        <color theme="0" tint="-0.249977111117893"/>
        <color rgb="FF63BE7B"/>
      </colorScale>
    </cfRule>
  </conditionalFormatting>
  <conditionalFormatting sqref="AP94">
    <cfRule type="colorScale" priority="497">
      <colorScale>
        <cfvo type="num" val="-1"/>
        <cfvo type="num" val="0"/>
        <cfvo type="num" val="2"/>
        <color rgb="FFF8696B"/>
        <color theme="0" tint="-0.249977111117893"/>
        <color rgb="FF63BE7B"/>
      </colorScale>
    </cfRule>
  </conditionalFormatting>
  <conditionalFormatting sqref="AQ94">
    <cfRule type="colorScale" priority="496">
      <colorScale>
        <cfvo type="num" val="-1"/>
        <cfvo type="num" val="0"/>
        <cfvo type="num" val="2"/>
        <color rgb="FFF8696B"/>
        <color theme="0" tint="-0.249977111117893"/>
        <color rgb="FF63BE7B"/>
      </colorScale>
    </cfRule>
  </conditionalFormatting>
  <conditionalFormatting sqref="AT94">
    <cfRule type="colorScale" priority="495">
      <colorScale>
        <cfvo type="num" val="-1"/>
        <cfvo type="num" val="0"/>
        <cfvo type="num" val="2"/>
        <color rgb="FFF8696B"/>
        <color theme="0" tint="-0.249977111117893"/>
        <color rgb="FF63BE7B"/>
      </colorScale>
    </cfRule>
  </conditionalFormatting>
  <conditionalFormatting sqref="AW94">
    <cfRule type="colorScale" priority="494">
      <colorScale>
        <cfvo type="num" val="-1"/>
        <cfvo type="num" val="0"/>
        <cfvo type="num" val="2"/>
        <color rgb="FFF8696B"/>
        <color theme="0" tint="-0.249977111117893"/>
        <color rgb="FF63BE7B"/>
      </colorScale>
    </cfRule>
  </conditionalFormatting>
  <conditionalFormatting sqref="AZ94">
    <cfRule type="colorScale" priority="493">
      <colorScale>
        <cfvo type="num" val="-1"/>
        <cfvo type="num" val="0"/>
        <cfvo type="num" val="2"/>
        <color rgb="FFF8696B"/>
        <color theme="0" tint="-0.249977111117893"/>
        <color rgb="FF63BE7B"/>
      </colorScale>
    </cfRule>
  </conditionalFormatting>
  <conditionalFormatting sqref="BB94">
    <cfRule type="colorScale" priority="492">
      <colorScale>
        <cfvo type="num" val="-1"/>
        <cfvo type="num" val="0"/>
        <cfvo type="num" val="2"/>
        <color rgb="FFF8696B"/>
        <color theme="0" tint="-0.249977111117893"/>
        <color rgb="FF63BE7B"/>
      </colorScale>
    </cfRule>
  </conditionalFormatting>
  <conditionalFormatting sqref="BC94">
    <cfRule type="colorScale" priority="491">
      <colorScale>
        <cfvo type="num" val="-1"/>
        <cfvo type="num" val="0"/>
        <cfvo type="num" val="2"/>
        <color rgb="FFF8696B"/>
        <color theme="0" tint="-0.249977111117893"/>
        <color rgb="FF63BE7B"/>
      </colorScale>
    </cfRule>
  </conditionalFormatting>
  <conditionalFormatting sqref="S95">
    <cfRule type="colorScale" priority="490">
      <colorScale>
        <cfvo type="num" val="-1"/>
        <cfvo type="num" val="0"/>
        <cfvo type="num" val="2"/>
        <color rgb="FFF8696B"/>
        <color theme="0" tint="-0.249977111117893"/>
        <color rgb="FF63BE7B"/>
      </colorScale>
    </cfRule>
  </conditionalFormatting>
  <conditionalFormatting sqref="T95">
    <cfRule type="colorScale" priority="489">
      <colorScale>
        <cfvo type="num" val="-1"/>
        <cfvo type="num" val="0"/>
        <cfvo type="num" val="2"/>
        <color rgb="FFF8696B"/>
        <color theme="0" tint="-0.249977111117893"/>
        <color rgb="FF63BE7B"/>
      </colorScale>
    </cfRule>
  </conditionalFormatting>
  <conditionalFormatting sqref="U95">
    <cfRule type="colorScale" priority="488">
      <colorScale>
        <cfvo type="num" val="-1"/>
        <cfvo type="num" val="0"/>
        <cfvo type="num" val="2"/>
        <color rgb="FFF8696B"/>
        <color theme="0" tint="-0.249977111117893"/>
        <color rgb="FF63BE7B"/>
      </colorScale>
    </cfRule>
  </conditionalFormatting>
  <conditionalFormatting sqref="V95">
    <cfRule type="colorScale" priority="487">
      <colorScale>
        <cfvo type="num" val="-1"/>
        <cfvo type="num" val="0"/>
        <cfvo type="num" val="2"/>
        <color rgb="FFF8696B"/>
        <color theme="0" tint="-0.249977111117893"/>
        <color rgb="FF63BE7B"/>
      </colorScale>
    </cfRule>
  </conditionalFormatting>
  <conditionalFormatting sqref="W95">
    <cfRule type="colorScale" priority="486">
      <colorScale>
        <cfvo type="num" val="-1"/>
        <cfvo type="num" val="0"/>
        <cfvo type="num" val="2"/>
        <color rgb="FFF8696B"/>
        <color theme="0" tint="-0.249977111117893"/>
        <color rgb="FF63BE7B"/>
      </colorScale>
    </cfRule>
  </conditionalFormatting>
  <conditionalFormatting sqref="X95">
    <cfRule type="colorScale" priority="485">
      <colorScale>
        <cfvo type="num" val="-1"/>
        <cfvo type="num" val="0"/>
        <cfvo type="num" val="2"/>
        <color rgb="FFF8696B"/>
        <color theme="0" tint="-0.249977111117893"/>
        <color rgb="FF63BE7B"/>
      </colorScale>
    </cfRule>
  </conditionalFormatting>
  <conditionalFormatting sqref="Y95">
    <cfRule type="colorScale" priority="484">
      <colorScale>
        <cfvo type="num" val="-1"/>
        <cfvo type="num" val="0"/>
        <cfvo type="num" val="2"/>
        <color rgb="FFF8696B"/>
        <color theme="0" tint="-0.249977111117893"/>
        <color rgb="FF63BE7B"/>
      </colorScale>
    </cfRule>
  </conditionalFormatting>
  <conditionalFormatting sqref="AA95">
    <cfRule type="colorScale" priority="483">
      <colorScale>
        <cfvo type="num" val="-1"/>
        <cfvo type="num" val="0"/>
        <cfvo type="num" val="2"/>
        <color rgb="FFF8696B"/>
        <color theme="0" tint="-0.249977111117893"/>
        <color rgb="FF63BE7B"/>
      </colorScale>
    </cfRule>
  </conditionalFormatting>
  <conditionalFormatting sqref="AB95">
    <cfRule type="colorScale" priority="482">
      <colorScale>
        <cfvo type="num" val="-1"/>
        <cfvo type="num" val="0"/>
        <cfvo type="num" val="2"/>
        <color rgb="FFF8696B"/>
        <color theme="0" tint="-0.249977111117893"/>
        <color rgb="FF63BE7B"/>
      </colorScale>
    </cfRule>
  </conditionalFormatting>
  <conditionalFormatting sqref="AD95">
    <cfRule type="colorScale" priority="481">
      <colorScale>
        <cfvo type="num" val="-1"/>
        <cfvo type="num" val="0"/>
        <cfvo type="num" val="2"/>
        <color rgb="FFF8696B"/>
        <color theme="0" tint="-0.249977111117893"/>
        <color rgb="FF63BE7B"/>
      </colorScale>
    </cfRule>
  </conditionalFormatting>
  <conditionalFormatting sqref="AE95">
    <cfRule type="colorScale" priority="480">
      <colorScale>
        <cfvo type="num" val="-1"/>
        <cfvo type="num" val="0"/>
        <cfvo type="num" val="2"/>
        <color rgb="FFF8696B"/>
        <color theme="0" tint="-0.249977111117893"/>
        <color rgb="FF63BE7B"/>
      </colorScale>
    </cfRule>
  </conditionalFormatting>
  <conditionalFormatting sqref="AG95">
    <cfRule type="colorScale" priority="479">
      <colorScale>
        <cfvo type="num" val="-1"/>
        <cfvo type="num" val="0"/>
        <cfvo type="num" val="2"/>
        <color rgb="FFF8696B"/>
        <color theme="0" tint="-0.249977111117893"/>
        <color rgb="FF63BE7B"/>
      </colorScale>
    </cfRule>
  </conditionalFormatting>
  <conditionalFormatting sqref="AH95">
    <cfRule type="colorScale" priority="478">
      <colorScale>
        <cfvo type="num" val="-1"/>
        <cfvo type="num" val="0"/>
        <cfvo type="num" val="2"/>
        <color rgb="FFF8696B"/>
        <color theme="0" tint="-0.249977111117893"/>
        <color rgb="FF63BE7B"/>
      </colorScale>
    </cfRule>
  </conditionalFormatting>
  <conditionalFormatting sqref="AJ95">
    <cfRule type="colorScale" priority="477">
      <colorScale>
        <cfvo type="num" val="-1"/>
        <cfvo type="num" val="0"/>
        <cfvo type="num" val="2"/>
        <color rgb="FFF8696B"/>
        <color theme="0" tint="-0.249977111117893"/>
        <color rgb="FF63BE7B"/>
      </colorScale>
    </cfRule>
  </conditionalFormatting>
  <conditionalFormatting sqref="AK95">
    <cfRule type="colorScale" priority="476">
      <colorScale>
        <cfvo type="num" val="-1"/>
        <cfvo type="num" val="0"/>
        <cfvo type="num" val="2"/>
        <color rgb="FFF8696B"/>
        <color theme="0" tint="-0.249977111117893"/>
        <color rgb="FF63BE7B"/>
      </colorScale>
    </cfRule>
  </conditionalFormatting>
  <conditionalFormatting sqref="AM95">
    <cfRule type="colorScale" priority="475">
      <colorScale>
        <cfvo type="num" val="-1"/>
        <cfvo type="num" val="0"/>
        <cfvo type="num" val="2"/>
        <color rgb="FFF8696B"/>
        <color theme="0" tint="-0.249977111117893"/>
        <color rgb="FF63BE7B"/>
      </colorScale>
    </cfRule>
  </conditionalFormatting>
  <conditionalFormatting sqref="AN95">
    <cfRule type="colorScale" priority="474">
      <colorScale>
        <cfvo type="num" val="-1"/>
        <cfvo type="num" val="0"/>
        <cfvo type="num" val="2"/>
        <color rgb="FFF8696B"/>
        <color theme="0" tint="-0.249977111117893"/>
        <color rgb="FF63BE7B"/>
      </colorScale>
    </cfRule>
  </conditionalFormatting>
  <conditionalFormatting sqref="AP95">
    <cfRule type="colorScale" priority="473">
      <colorScale>
        <cfvo type="num" val="-1"/>
        <cfvo type="num" val="0"/>
        <cfvo type="num" val="2"/>
        <color rgb="FFF8696B"/>
        <color theme="0" tint="-0.249977111117893"/>
        <color rgb="FF63BE7B"/>
      </colorScale>
    </cfRule>
  </conditionalFormatting>
  <conditionalFormatting sqref="AQ95">
    <cfRule type="colorScale" priority="470">
      <colorScale>
        <cfvo type="num" val="-1"/>
        <cfvo type="num" val="0"/>
        <cfvo type="num" val="2"/>
        <color rgb="FFF8696B"/>
        <color theme="0" tint="-0.249977111117893"/>
        <color rgb="FF63BE7B"/>
      </colorScale>
    </cfRule>
  </conditionalFormatting>
  <conditionalFormatting sqref="AS95">
    <cfRule type="colorScale" priority="469">
      <colorScale>
        <cfvo type="num" val="-1"/>
        <cfvo type="num" val="0"/>
        <cfvo type="num" val="2"/>
        <color rgb="FFF8696B"/>
        <color theme="0" tint="-0.249977111117893"/>
        <color rgb="FF63BE7B"/>
      </colorScale>
    </cfRule>
  </conditionalFormatting>
  <conditionalFormatting sqref="AW95">
    <cfRule type="colorScale" priority="466">
      <colorScale>
        <cfvo type="num" val="-1"/>
        <cfvo type="num" val="0"/>
        <cfvo type="num" val="2"/>
        <color rgb="FFF8696B"/>
        <color theme="0" tint="-0.249977111117893"/>
        <color rgb="FF63BE7B"/>
      </colorScale>
    </cfRule>
  </conditionalFormatting>
  <conditionalFormatting sqref="AY95">
    <cfRule type="colorScale" priority="465">
      <colorScale>
        <cfvo type="num" val="-1"/>
        <cfvo type="num" val="0"/>
        <cfvo type="num" val="2"/>
        <color rgb="FFF8696B"/>
        <color theme="0" tint="-0.249977111117893"/>
        <color rgb="FF63BE7B"/>
      </colorScale>
    </cfRule>
  </conditionalFormatting>
  <conditionalFormatting sqref="AZ95">
    <cfRule type="colorScale" priority="464">
      <colorScale>
        <cfvo type="num" val="-1"/>
        <cfvo type="num" val="0"/>
        <cfvo type="num" val="2"/>
        <color rgb="FFF8696B"/>
        <color theme="0" tint="-0.249977111117893"/>
        <color rgb="FF63BE7B"/>
      </colorScale>
    </cfRule>
  </conditionalFormatting>
  <conditionalFormatting sqref="BC95">
    <cfRule type="colorScale" priority="463">
      <colorScale>
        <cfvo type="num" val="-1"/>
        <cfvo type="num" val="0"/>
        <cfvo type="num" val="2"/>
        <color rgb="FFF8696B"/>
        <color theme="0" tint="-0.249977111117893"/>
        <color rgb="FF63BE7B"/>
      </colorScale>
    </cfRule>
  </conditionalFormatting>
  <conditionalFormatting sqref="S96">
    <cfRule type="colorScale" priority="462">
      <colorScale>
        <cfvo type="num" val="-1"/>
        <cfvo type="num" val="0"/>
        <cfvo type="num" val="2"/>
        <color rgb="FFF8696B"/>
        <color theme="0" tint="-0.249977111117893"/>
        <color rgb="FF63BE7B"/>
      </colorScale>
    </cfRule>
  </conditionalFormatting>
  <conditionalFormatting sqref="T96">
    <cfRule type="colorScale" priority="461">
      <colorScale>
        <cfvo type="num" val="-1"/>
        <cfvo type="num" val="0"/>
        <cfvo type="num" val="2"/>
        <color rgb="FFF8696B"/>
        <color theme="0" tint="-0.249977111117893"/>
        <color rgb="FF63BE7B"/>
      </colorScale>
    </cfRule>
  </conditionalFormatting>
  <conditionalFormatting sqref="U96">
    <cfRule type="colorScale" priority="460">
      <colorScale>
        <cfvo type="num" val="-1"/>
        <cfvo type="num" val="0"/>
        <cfvo type="num" val="2"/>
        <color rgb="FFF8696B"/>
        <color theme="0" tint="-0.249977111117893"/>
        <color rgb="FF63BE7B"/>
      </colorScale>
    </cfRule>
  </conditionalFormatting>
  <conditionalFormatting sqref="V96">
    <cfRule type="colorScale" priority="459">
      <colorScale>
        <cfvo type="num" val="-1"/>
        <cfvo type="num" val="0"/>
        <cfvo type="num" val="2"/>
        <color rgb="FFF8696B"/>
        <color theme="0" tint="-0.249977111117893"/>
        <color rgb="FF63BE7B"/>
      </colorScale>
    </cfRule>
  </conditionalFormatting>
  <conditionalFormatting sqref="W96">
    <cfRule type="colorScale" priority="458">
      <colorScale>
        <cfvo type="num" val="-1"/>
        <cfvo type="num" val="0"/>
        <cfvo type="num" val="2"/>
        <color rgb="FFF8696B"/>
        <color theme="0" tint="-0.249977111117893"/>
        <color rgb="FF63BE7B"/>
      </colorScale>
    </cfRule>
  </conditionalFormatting>
  <conditionalFormatting sqref="X96">
    <cfRule type="colorScale" priority="457">
      <colorScale>
        <cfvo type="num" val="-1"/>
        <cfvo type="num" val="0"/>
        <cfvo type="num" val="2"/>
        <color rgb="FFF8696B"/>
        <color theme="0" tint="-0.249977111117893"/>
        <color rgb="FF63BE7B"/>
      </colorScale>
    </cfRule>
  </conditionalFormatting>
  <conditionalFormatting sqref="Y96">
    <cfRule type="colorScale" priority="456">
      <colorScale>
        <cfvo type="num" val="-1"/>
        <cfvo type="num" val="0"/>
        <cfvo type="num" val="2"/>
        <color rgb="FFF8696B"/>
        <color theme="0" tint="-0.249977111117893"/>
        <color rgb="FF63BE7B"/>
      </colorScale>
    </cfRule>
  </conditionalFormatting>
  <conditionalFormatting sqref="AA96">
    <cfRule type="colorScale" priority="455">
      <colorScale>
        <cfvo type="num" val="-1"/>
        <cfvo type="num" val="0"/>
        <cfvo type="num" val="2"/>
        <color rgb="FFF8696B"/>
        <color theme="0" tint="-0.249977111117893"/>
        <color rgb="FF63BE7B"/>
      </colorScale>
    </cfRule>
  </conditionalFormatting>
  <conditionalFormatting sqref="AB96">
    <cfRule type="colorScale" priority="454">
      <colorScale>
        <cfvo type="num" val="-1"/>
        <cfvo type="num" val="0"/>
        <cfvo type="num" val="2"/>
        <color rgb="FFF8696B"/>
        <color theme="0" tint="-0.249977111117893"/>
        <color rgb="FF63BE7B"/>
      </colorScale>
    </cfRule>
  </conditionalFormatting>
  <conditionalFormatting sqref="AD96">
    <cfRule type="colorScale" priority="453">
      <colorScale>
        <cfvo type="num" val="-1"/>
        <cfvo type="num" val="0"/>
        <cfvo type="num" val="2"/>
        <color rgb="FFF8696B"/>
        <color theme="0" tint="-0.249977111117893"/>
        <color rgb="FF63BE7B"/>
      </colorScale>
    </cfRule>
  </conditionalFormatting>
  <conditionalFormatting sqref="AE96">
    <cfRule type="colorScale" priority="452">
      <colorScale>
        <cfvo type="num" val="-1"/>
        <cfvo type="num" val="0"/>
        <cfvo type="num" val="2"/>
        <color rgb="FFF8696B"/>
        <color theme="0" tint="-0.249977111117893"/>
        <color rgb="FF63BE7B"/>
      </colorScale>
    </cfRule>
  </conditionalFormatting>
  <conditionalFormatting sqref="AG96">
    <cfRule type="colorScale" priority="451">
      <colorScale>
        <cfvo type="num" val="-1"/>
        <cfvo type="num" val="0"/>
        <cfvo type="num" val="2"/>
        <color rgb="FFF8696B"/>
        <color theme="0" tint="-0.249977111117893"/>
        <color rgb="FF63BE7B"/>
      </colorScale>
    </cfRule>
  </conditionalFormatting>
  <conditionalFormatting sqref="AH96">
    <cfRule type="colorScale" priority="450">
      <colorScale>
        <cfvo type="num" val="-1"/>
        <cfvo type="num" val="0"/>
        <cfvo type="num" val="2"/>
        <color rgb="FFF8696B"/>
        <color theme="0" tint="-0.249977111117893"/>
        <color rgb="FF63BE7B"/>
      </colorScale>
    </cfRule>
  </conditionalFormatting>
  <conditionalFormatting sqref="AJ96">
    <cfRule type="colorScale" priority="449">
      <colorScale>
        <cfvo type="num" val="-1"/>
        <cfvo type="num" val="0"/>
        <cfvo type="num" val="2"/>
        <color rgb="FFF8696B"/>
        <color theme="0" tint="-0.249977111117893"/>
        <color rgb="FF63BE7B"/>
      </colorScale>
    </cfRule>
  </conditionalFormatting>
  <conditionalFormatting sqref="AK96">
    <cfRule type="colorScale" priority="448">
      <colorScale>
        <cfvo type="num" val="-1"/>
        <cfvo type="num" val="0"/>
        <cfvo type="num" val="2"/>
        <color rgb="FFF8696B"/>
        <color theme="0" tint="-0.249977111117893"/>
        <color rgb="FF63BE7B"/>
      </colorScale>
    </cfRule>
  </conditionalFormatting>
  <conditionalFormatting sqref="AM96">
    <cfRule type="colorScale" priority="447">
      <colorScale>
        <cfvo type="num" val="-1"/>
        <cfvo type="num" val="0"/>
        <cfvo type="num" val="2"/>
        <color rgb="FFF8696B"/>
        <color theme="0" tint="-0.249977111117893"/>
        <color rgb="FF63BE7B"/>
      </colorScale>
    </cfRule>
  </conditionalFormatting>
  <conditionalFormatting sqref="AN96">
    <cfRule type="colorScale" priority="446">
      <colorScale>
        <cfvo type="num" val="-1"/>
        <cfvo type="num" val="0"/>
        <cfvo type="num" val="2"/>
        <color rgb="FFF8696B"/>
        <color theme="0" tint="-0.249977111117893"/>
        <color rgb="FF63BE7B"/>
      </colorScale>
    </cfRule>
  </conditionalFormatting>
  <conditionalFormatting sqref="AP96">
    <cfRule type="colorScale" priority="445">
      <colorScale>
        <cfvo type="num" val="-1"/>
        <cfvo type="num" val="0"/>
        <cfvo type="num" val="2"/>
        <color rgb="FFF8696B"/>
        <color theme="0" tint="-0.249977111117893"/>
        <color rgb="FF63BE7B"/>
      </colorScale>
    </cfRule>
  </conditionalFormatting>
  <conditionalFormatting sqref="AQ96">
    <cfRule type="colorScale" priority="444">
      <colorScale>
        <cfvo type="num" val="-1"/>
        <cfvo type="num" val="0"/>
        <cfvo type="num" val="2"/>
        <color rgb="FFF8696B"/>
        <color theme="0" tint="-0.249977111117893"/>
        <color rgb="FF63BE7B"/>
      </colorScale>
    </cfRule>
  </conditionalFormatting>
  <conditionalFormatting sqref="AT96">
    <cfRule type="colorScale" priority="442">
      <colorScale>
        <cfvo type="num" val="-1"/>
        <cfvo type="num" val="0"/>
        <cfvo type="num" val="2"/>
        <color rgb="FFF8696B"/>
        <color theme="0" tint="-0.249977111117893"/>
        <color rgb="FF63BE7B"/>
      </colorScale>
    </cfRule>
  </conditionalFormatting>
  <conditionalFormatting sqref="AW96">
    <cfRule type="colorScale" priority="440">
      <colorScale>
        <cfvo type="num" val="-1"/>
        <cfvo type="num" val="0"/>
        <cfvo type="num" val="2"/>
        <color rgb="FFF8696B"/>
        <color theme="0" tint="-0.249977111117893"/>
        <color rgb="FF63BE7B"/>
      </colorScale>
    </cfRule>
  </conditionalFormatting>
  <conditionalFormatting sqref="AY96">
    <cfRule type="colorScale" priority="439">
      <colorScale>
        <cfvo type="num" val="-1"/>
        <cfvo type="num" val="0"/>
        <cfvo type="num" val="2"/>
        <color rgb="FFF8696B"/>
        <color theme="0" tint="-0.249977111117893"/>
        <color rgb="FF63BE7B"/>
      </colorScale>
    </cfRule>
  </conditionalFormatting>
  <conditionalFormatting sqref="AZ96">
    <cfRule type="colorScale" priority="438">
      <colorScale>
        <cfvo type="num" val="-1"/>
        <cfvo type="num" val="0"/>
        <cfvo type="num" val="2"/>
        <color rgb="FFF8696B"/>
        <color theme="0" tint="-0.249977111117893"/>
        <color rgb="FF63BE7B"/>
      </colorScale>
    </cfRule>
  </conditionalFormatting>
  <conditionalFormatting sqref="BC96">
    <cfRule type="colorScale" priority="437">
      <colorScale>
        <cfvo type="num" val="-1"/>
        <cfvo type="num" val="0"/>
        <cfvo type="num" val="2"/>
        <color rgb="FFF8696B"/>
        <color theme="0" tint="-0.249977111117893"/>
        <color rgb="FF63BE7B"/>
      </colorScale>
    </cfRule>
  </conditionalFormatting>
  <conditionalFormatting sqref="S97">
    <cfRule type="colorScale" priority="436">
      <colorScale>
        <cfvo type="num" val="-1"/>
        <cfvo type="num" val="0"/>
        <cfvo type="num" val="2"/>
        <color rgb="FFF8696B"/>
        <color theme="0" tint="-0.249977111117893"/>
        <color rgb="FF63BE7B"/>
      </colorScale>
    </cfRule>
  </conditionalFormatting>
  <conditionalFormatting sqref="T97">
    <cfRule type="colorScale" priority="435">
      <colorScale>
        <cfvo type="num" val="-1"/>
        <cfvo type="num" val="0"/>
        <cfvo type="num" val="2"/>
        <color rgb="FFF8696B"/>
        <color theme="0" tint="-0.249977111117893"/>
        <color rgb="FF63BE7B"/>
      </colorScale>
    </cfRule>
  </conditionalFormatting>
  <conditionalFormatting sqref="U97">
    <cfRule type="colorScale" priority="434">
      <colorScale>
        <cfvo type="num" val="-1"/>
        <cfvo type="num" val="0"/>
        <cfvo type="num" val="2"/>
        <color rgb="FFF8696B"/>
        <color theme="0" tint="-0.249977111117893"/>
        <color rgb="FF63BE7B"/>
      </colorScale>
    </cfRule>
  </conditionalFormatting>
  <conditionalFormatting sqref="V97">
    <cfRule type="colorScale" priority="433">
      <colorScale>
        <cfvo type="num" val="-1"/>
        <cfvo type="num" val="0"/>
        <cfvo type="num" val="2"/>
        <color rgb="FFF8696B"/>
        <color theme="0" tint="-0.249977111117893"/>
        <color rgb="FF63BE7B"/>
      </colorScale>
    </cfRule>
  </conditionalFormatting>
  <conditionalFormatting sqref="W97">
    <cfRule type="colorScale" priority="432">
      <colorScale>
        <cfvo type="num" val="-1"/>
        <cfvo type="num" val="0"/>
        <cfvo type="num" val="2"/>
        <color rgb="FFF8696B"/>
        <color theme="0" tint="-0.249977111117893"/>
        <color rgb="FF63BE7B"/>
      </colorScale>
    </cfRule>
  </conditionalFormatting>
  <conditionalFormatting sqref="X97">
    <cfRule type="colorScale" priority="431">
      <colorScale>
        <cfvo type="num" val="-1"/>
        <cfvo type="num" val="0"/>
        <cfvo type="num" val="2"/>
        <color rgb="FFF8696B"/>
        <color theme="0" tint="-0.249977111117893"/>
        <color rgb="FF63BE7B"/>
      </colorScale>
    </cfRule>
  </conditionalFormatting>
  <conditionalFormatting sqref="Y97">
    <cfRule type="colorScale" priority="430">
      <colorScale>
        <cfvo type="num" val="-1"/>
        <cfvo type="num" val="0"/>
        <cfvo type="num" val="2"/>
        <color rgb="FFF8696B"/>
        <color theme="0" tint="-0.249977111117893"/>
        <color rgb="FF63BE7B"/>
      </colorScale>
    </cfRule>
  </conditionalFormatting>
  <conditionalFormatting sqref="AA97">
    <cfRule type="colorScale" priority="429">
      <colorScale>
        <cfvo type="num" val="-1"/>
        <cfvo type="num" val="0"/>
        <cfvo type="num" val="2"/>
        <color rgb="FFF8696B"/>
        <color theme="0" tint="-0.249977111117893"/>
        <color rgb="FF63BE7B"/>
      </colorScale>
    </cfRule>
  </conditionalFormatting>
  <conditionalFormatting sqref="AB97">
    <cfRule type="colorScale" priority="428">
      <colorScale>
        <cfvo type="num" val="-1"/>
        <cfvo type="num" val="0"/>
        <cfvo type="num" val="2"/>
        <color rgb="FFF8696B"/>
        <color theme="0" tint="-0.249977111117893"/>
        <color rgb="FF63BE7B"/>
      </colorScale>
    </cfRule>
  </conditionalFormatting>
  <conditionalFormatting sqref="AD97">
    <cfRule type="colorScale" priority="427">
      <colorScale>
        <cfvo type="num" val="-1"/>
        <cfvo type="num" val="0"/>
        <cfvo type="num" val="2"/>
        <color rgb="FFF8696B"/>
        <color theme="0" tint="-0.249977111117893"/>
        <color rgb="FF63BE7B"/>
      </colorScale>
    </cfRule>
  </conditionalFormatting>
  <conditionalFormatting sqref="AE97">
    <cfRule type="colorScale" priority="426">
      <colorScale>
        <cfvo type="num" val="-1"/>
        <cfvo type="num" val="0"/>
        <cfvo type="num" val="2"/>
        <color rgb="FFF8696B"/>
        <color theme="0" tint="-0.249977111117893"/>
        <color rgb="FF63BE7B"/>
      </colorScale>
    </cfRule>
  </conditionalFormatting>
  <conditionalFormatting sqref="AG97">
    <cfRule type="colorScale" priority="425">
      <colorScale>
        <cfvo type="num" val="-1"/>
        <cfvo type="num" val="0"/>
        <cfvo type="num" val="2"/>
        <color rgb="FFF8696B"/>
        <color theme="0" tint="-0.249977111117893"/>
        <color rgb="FF63BE7B"/>
      </colorScale>
    </cfRule>
  </conditionalFormatting>
  <conditionalFormatting sqref="AH97">
    <cfRule type="colorScale" priority="424">
      <colorScale>
        <cfvo type="num" val="-1"/>
        <cfvo type="num" val="0"/>
        <cfvo type="num" val="2"/>
        <color rgb="FFF8696B"/>
        <color theme="0" tint="-0.249977111117893"/>
        <color rgb="FF63BE7B"/>
      </colorScale>
    </cfRule>
  </conditionalFormatting>
  <conditionalFormatting sqref="AJ97">
    <cfRule type="colorScale" priority="423">
      <colorScale>
        <cfvo type="num" val="-1"/>
        <cfvo type="num" val="0"/>
        <cfvo type="num" val="2"/>
        <color rgb="FFF8696B"/>
        <color theme="0" tint="-0.249977111117893"/>
        <color rgb="FF63BE7B"/>
      </colorScale>
    </cfRule>
  </conditionalFormatting>
  <conditionalFormatting sqref="AK97">
    <cfRule type="colorScale" priority="422">
      <colorScale>
        <cfvo type="num" val="-1"/>
        <cfvo type="num" val="0"/>
        <cfvo type="num" val="2"/>
        <color rgb="FFF8696B"/>
        <color theme="0" tint="-0.249977111117893"/>
        <color rgb="FF63BE7B"/>
      </colorScale>
    </cfRule>
  </conditionalFormatting>
  <conditionalFormatting sqref="AM97">
    <cfRule type="colorScale" priority="421">
      <colorScale>
        <cfvo type="num" val="-1"/>
        <cfvo type="num" val="0"/>
        <cfvo type="num" val="2"/>
        <color rgb="FFF8696B"/>
        <color theme="0" tint="-0.249977111117893"/>
        <color rgb="FF63BE7B"/>
      </colorScale>
    </cfRule>
  </conditionalFormatting>
  <conditionalFormatting sqref="AN97">
    <cfRule type="colorScale" priority="420">
      <colorScale>
        <cfvo type="num" val="-1"/>
        <cfvo type="num" val="0"/>
        <cfvo type="num" val="2"/>
        <color rgb="FFF8696B"/>
        <color theme="0" tint="-0.249977111117893"/>
        <color rgb="FF63BE7B"/>
      </colorScale>
    </cfRule>
  </conditionalFormatting>
  <conditionalFormatting sqref="AP97">
    <cfRule type="colorScale" priority="419">
      <colorScale>
        <cfvo type="num" val="-1"/>
        <cfvo type="num" val="0"/>
        <cfvo type="num" val="2"/>
        <color rgb="FFF8696B"/>
        <color theme="0" tint="-0.249977111117893"/>
        <color rgb="FF63BE7B"/>
      </colorScale>
    </cfRule>
  </conditionalFormatting>
  <conditionalFormatting sqref="AQ97">
    <cfRule type="colorScale" priority="418">
      <colorScale>
        <cfvo type="num" val="-1"/>
        <cfvo type="num" val="0"/>
        <cfvo type="num" val="2"/>
        <color rgb="FFF8696B"/>
        <color theme="0" tint="-0.249977111117893"/>
        <color rgb="FF63BE7B"/>
      </colorScale>
    </cfRule>
  </conditionalFormatting>
  <conditionalFormatting sqref="AT97">
    <cfRule type="colorScale" priority="416">
      <colorScale>
        <cfvo type="num" val="-1"/>
        <cfvo type="num" val="0"/>
        <cfvo type="num" val="2"/>
        <color rgb="FFF8696B"/>
        <color theme="0" tint="-0.249977111117893"/>
        <color rgb="FF63BE7B"/>
      </colorScale>
    </cfRule>
  </conditionalFormatting>
  <conditionalFormatting sqref="AW97">
    <cfRule type="colorScale" priority="414">
      <colorScale>
        <cfvo type="num" val="-1"/>
        <cfvo type="num" val="0"/>
        <cfvo type="num" val="2"/>
        <color rgb="FFF8696B"/>
        <color theme="0" tint="-0.249977111117893"/>
        <color rgb="FF63BE7B"/>
      </colorScale>
    </cfRule>
  </conditionalFormatting>
  <conditionalFormatting sqref="AY97">
    <cfRule type="colorScale" priority="413">
      <colorScale>
        <cfvo type="num" val="-1"/>
        <cfvo type="num" val="0"/>
        <cfvo type="num" val="2"/>
        <color rgb="FFF8696B"/>
        <color theme="0" tint="-0.249977111117893"/>
        <color rgb="FF63BE7B"/>
      </colorScale>
    </cfRule>
  </conditionalFormatting>
  <conditionalFormatting sqref="AZ97">
    <cfRule type="colorScale" priority="412">
      <colorScale>
        <cfvo type="num" val="-1"/>
        <cfvo type="num" val="0"/>
        <cfvo type="num" val="2"/>
        <color rgb="FFF8696B"/>
        <color theme="0" tint="-0.249977111117893"/>
        <color rgb="FF63BE7B"/>
      </colorScale>
    </cfRule>
  </conditionalFormatting>
  <conditionalFormatting sqref="BC97">
    <cfRule type="colorScale" priority="411">
      <colorScale>
        <cfvo type="num" val="-1"/>
        <cfvo type="num" val="0"/>
        <cfvo type="num" val="2"/>
        <color rgb="FFF8696B"/>
        <color theme="0" tint="-0.249977111117893"/>
        <color rgb="FF63BE7B"/>
      </colorScale>
    </cfRule>
  </conditionalFormatting>
  <conditionalFormatting sqref="S98">
    <cfRule type="colorScale" priority="410">
      <colorScale>
        <cfvo type="num" val="-1"/>
        <cfvo type="num" val="0"/>
        <cfvo type="num" val="2"/>
        <color rgb="FFF8696B"/>
        <color theme="0" tint="-0.249977111117893"/>
        <color rgb="FF63BE7B"/>
      </colorScale>
    </cfRule>
  </conditionalFormatting>
  <conditionalFormatting sqref="T98">
    <cfRule type="colorScale" priority="409">
      <colorScale>
        <cfvo type="num" val="-1"/>
        <cfvo type="num" val="0"/>
        <cfvo type="num" val="2"/>
        <color rgb="FFF8696B"/>
        <color theme="0" tint="-0.249977111117893"/>
        <color rgb="FF63BE7B"/>
      </colorScale>
    </cfRule>
  </conditionalFormatting>
  <conditionalFormatting sqref="U98">
    <cfRule type="colorScale" priority="408">
      <colorScale>
        <cfvo type="num" val="-1"/>
        <cfvo type="num" val="0"/>
        <cfvo type="num" val="2"/>
        <color rgb="FFF8696B"/>
        <color theme="0" tint="-0.249977111117893"/>
        <color rgb="FF63BE7B"/>
      </colorScale>
    </cfRule>
  </conditionalFormatting>
  <conditionalFormatting sqref="V98">
    <cfRule type="colorScale" priority="407">
      <colorScale>
        <cfvo type="num" val="-1"/>
        <cfvo type="num" val="0"/>
        <cfvo type="num" val="2"/>
        <color rgb="FFF8696B"/>
        <color theme="0" tint="-0.249977111117893"/>
        <color rgb="FF63BE7B"/>
      </colorScale>
    </cfRule>
  </conditionalFormatting>
  <conditionalFormatting sqref="W98">
    <cfRule type="colorScale" priority="406">
      <colorScale>
        <cfvo type="num" val="-1"/>
        <cfvo type="num" val="0"/>
        <cfvo type="num" val="2"/>
        <color rgb="FFF8696B"/>
        <color theme="0" tint="-0.249977111117893"/>
        <color rgb="FF63BE7B"/>
      </colorScale>
    </cfRule>
  </conditionalFormatting>
  <conditionalFormatting sqref="X98">
    <cfRule type="colorScale" priority="405">
      <colorScale>
        <cfvo type="num" val="-1"/>
        <cfvo type="num" val="0"/>
        <cfvo type="num" val="2"/>
        <color rgb="FFF8696B"/>
        <color theme="0" tint="-0.249977111117893"/>
        <color rgb="FF63BE7B"/>
      </colorScale>
    </cfRule>
  </conditionalFormatting>
  <conditionalFormatting sqref="Y98">
    <cfRule type="colorScale" priority="403">
      <colorScale>
        <cfvo type="num" val="-1"/>
        <cfvo type="num" val="0"/>
        <cfvo type="num" val="2"/>
        <color rgb="FFF8696B"/>
        <color theme="0" tint="-0.249977111117893"/>
        <color rgb="FF63BE7B"/>
      </colorScale>
    </cfRule>
  </conditionalFormatting>
  <conditionalFormatting sqref="AA98">
    <cfRule type="colorScale" priority="402">
      <colorScale>
        <cfvo type="num" val="-1"/>
        <cfvo type="num" val="0"/>
        <cfvo type="num" val="2"/>
        <color rgb="FFF8696B"/>
        <color theme="0" tint="-0.249977111117893"/>
        <color rgb="FF63BE7B"/>
      </colorScale>
    </cfRule>
  </conditionalFormatting>
  <conditionalFormatting sqref="AB98">
    <cfRule type="colorScale" priority="401">
      <colorScale>
        <cfvo type="num" val="-1"/>
        <cfvo type="num" val="0"/>
        <cfvo type="num" val="2"/>
        <color rgb="FFF8696B"/>
        <color theme="0" tint="-0.249977111117893"/>
        <color rgb="FF63BE7B"/>
      </colorScale>
    </cfRule>
  </conditionalFormatting>
  <conditionalFormatting sqref="AD98">
    <cfRule type="colorScale" priority="400">
      <colorScale>
        <cfvo type="num" val="-1"/>
        <cfvo type="num" val="0"/>
        <cfvo type="num" val="2"/>
        <color rgb="FFF8696B"/>
        <color theme="0" tint="-0.249977111117893"/>
        <color rgb="FF63BE7B"/>
      </colorScale>
    </cfRule>
  </conditionalFormatting>
  <conditionalFormatting sqref="AE98">
    <cfRule type="colorScale" priority="399">
      <colorScale>
        <cfvo type="num" val="-1"/>
        <cfvo type="num" val="0"/>
        <cfvo type="num" val="2"/>
        <color rgb="FFF8696B"/>
        <color theme="0" tint="-0.249977111117893"/>
        <color rgb="FF63BE7B"/>
      </colorScale>
    </cfRule>
  </conditionalFormatting>
  <conditionalFormatting sqref="AG98">
    <cfRule type="colorScale" priority="398">
      <colorScale>
        <cfvo type="num" val="-1"/>
        <cfvo type="num" val="0"/>
        <cfvo type="num" val="2"/>
        <color rgb="FFF8696B"/>
        <color theme="0" tint="-0.249977111117893"/>
        <color rgb="FF63BE7B"/>
      </colorScale>
    </cfRule>
  </conditionalFormatting>
  <conditionalFormatting sqref="AH98">
    <cfRule type="colorScale" priority="397">
      <colorScale>
        <cfvo type="num" val="-1"/>
        <cfvo type="num" val="0"/>
        <cfvo type="num" val="2"/>
        <color rgb="FFF8696B"/>
        <color theme="0" tint="-0.249977111117893"/>
        <color rgb="FF63BE7B"/>
      </colorScale>
    </cfRule>
  </conditionalFormatting>
  <conditionalFormatting sqref="AJ98">
    <cfRule type="colorScale" priority="396">
      <colorScale>
        <cfvo type="num" val="-1"/>
        <cfvo type="num" val="0"/>
        <cfvo type="num" val="2"/>
        <color rgb="FFF8696B"/>
        <color theme="0" tint="-0.249977111117893"/>
        <color rgb="FF63BE7B"/>
      </colorScale>
    </cfRule>
  </conditionalFormatting>
  <conditionalFormatting sqref="AK98">
    <cfRule type="colorScale" priority="395">
      <colorScale>
        <cfvo type="num" val="-1"/>
        <cfvo type="num" val="0"/>
        <cfvo type="num" val="2"/>
        <color rgb="FFF8696B"/>
        <color theme="0" tint="-0.249977111117893"/>
        <color rgb="FF63BE7B"/>
      </colorScale>
    </cfRule>
  </conditionalFormatting>
  <conditionalFormatting sqref="AM98">
    <cfRule type="colorScale" priority="394">
      <colorScale>
        <cfvo type="num" val="-1"/>
        <cfvo type="num" val="0"/>
        <cfvo type="num" val="2"/>
        <color rgb="FFF8696B"/>
        <color theme="0" tint="-0.249977111117893"/>
        <color rgb="FF63BE7B"/>
      </colorScale>
    </cfRule>
  </conditionalFormatting>
  <conditionalFormatting sqref="AN98">
    <cfRule type="colorScale" priority="393">
      <colorScale>
        <cfvo type="num" val="-1"/>
        <cfvo type="num" val="0"/>
        <cfvo type="num" val="2"/>
        <color rgb="FFF8696B"/>
        <color theme="0" tint="-0.249977111117893"/>
        <color rgb="FF63BE7B"/>
      </colorScale>
    </cfRule>
  </conditionalFormatting>
  <conditionalFormatting sqref="AP98">
    <cfRule type="colorScale" priority="392">
      <colorScale>
        <cfvo type="num" val="-1"/>
        <cfvo type="num" val="0"/>
        <cfvo type="num" val="2"/>
        <color rgb="FFF8696B"/>
        <color theme="0" tint="-0.249977111117893"/>
        <color rgb="FF63BE7B"/>
      </colorScale>
    </cfRule>
  </conditionalFormatting>
  <conditionalFormatting sqref="AQ98">
    <cfRule type="colorScale" priority="391">
      <colorScale>
        <cfvo type="num" val="-1"/>
        <cfvo type="num" val="0"/>
        <cfvo type="num" val="2"/>
        <color rgb="FFF8696B"/>
        <color theme="0" tint="-0.249977111117893"/>
        <color rgb="FF63BE7B"/>
      </colorScale>
    </cfRule>
  </conditionalFormatting>
  <conditionalFormatting sqref="AT98">
    <cfRule type="colorScale" priority="389">
      <colorScale>
        <cfvo type="num" val="-1"/>
        <cfvo type="num" val="0"/>
        <cfvo type="num" val="2"/>
        <color rgb="FFF8696B"/>
        <color theme="0" tint="-0.249977111117893"/>
        <color rgb="FF63BE7B"/>
      </colorScale>
    </cfRule>
  </conditionalFormatting>
  <conditionalFormatting sqref="AW98">
    <cfRule type="colorScale" priority="387">
      <colorScale>
        <cfvo type="num" val="-1"/>
        <cfvo type="num" val="0"/>
        <cfvo type="num" val="2"/>
        <color rgb="FFF8696B"/>
        <color theme="0" tint="-0.249977111117893"/>
        <color rgb="FF63BE7B"/>
      </colorScale>
    </cfRule>
  </conditionalFormatting>
  <conditionalFormatting sqref="AY98">
    <cfRule type="colorScale" priority="386">
      <colorScale>
        <cfvo type="num" val="-1"/>
        <cfvo type="num" val="0"/>
        <cfvo type="num" val="2"/>
        <color rgb="FFF8696B"/>
        <color theme="0" tint="-0.249977111117893"/>
        <color rgb="FF63BE7B"/>
      </colorScale>
    </cfRule>
  </conditionalFormatting>
  <conditionalFormatting sqref="AZ98">
    <cfRule type="colorScale" priority="385">
      <colorScale>
        <cfvo type="num" val="-1"/>
        <cfvo type="num" val="0"/>
        <cfvo type="num" val="2"/>
        <color rgb="FFF8696B"/>
        <color theme="0" tint="-0.249977111117893"/>
        <color rgb="FF63BE7B"/>
      </colorScale>
    </cfRule>
  </conditionalFormatting>
  <conditionalFormatting sqref="BC98">
    <cfRule type="colorScale" priority="384">
      <colorScale>
        <cfvo type="num" val="-1"/>
        <cfvo type="num" val="0"/>
        <cfvo type="num" val="2"/>
        <color rgb="FFF8696B"/>
        <color theme="0" tint="-0.249977111117893"/>
        <color rgb="FF63BE7B"/>
      </colorScale>
    </cfRule>
  </conditionalFormatting>
  <conditionalFormatting sqref="AT95">
    <cfRule type="colorScale" priority="383">
      <colorScale>
        <cfvo type="num" val="-1"/>
        <cfvo type="num" val="0"/>
        <cfvo type="num" val="2"/>
        <color rgb="FFF8696B"/>
        <color theme="0" tint="-0.249977111117893"/>
        <color rgb="FF63BE7B"/>
      </colorScale>
    </cfRule>
  </conditionalFormatting>
  <conditionalFormatting sqref="AV95">
    <cfRule type="colorScale" priority="382">
      <colorScale>
        <cfvo type="num" val="-1"/>
        <cfvo type="num" val="0"/>
        <cfvo type="num" val="2"/>
        <color rgb="FFF8696B"/>
        <color theme="0" tint="-0.249977111117893"/>
        <color rgb="FF63BE7B"/>
      </colorScale>
    </cfRule>
  </conditionalFormatting>
  <conditionalFormatting sqref="AS96">
    <cfRule type="colorScale" priority="381">
      <colorScale>
        <cfvo type="num" val="-1"/>
        <cfvo type="num" val="0"/>
        <cfvo type="num" val="2"/>
        <color rgb="FFF8696B"/>
        <color theme="0" tint="-0.249977111117893"/>
        <color rgb="FF63BE7B"/>
      </colorScale>
    </cfRule>
  </conditionalFormatting>
  <conditionalFormatting sqref="AS97">
    <cfRule type="colorScale" priority="380">
      <colorScale>
        <cfvo type="num" val="-1"/>
        <cfvo type="num" val="0"/>
        <cfvo type="num" val="2"/>
        <color rgb="FFF8696B"/>
        <color theme="0" tint="-0.249977111117893"/>
        <color rgb="FF63BE7B"/>
      </colorScale>
    </cfRule>
  </conditionalFormatting>
  <conditionalFormatting sqref="AS98">
    <cfRule type="colorScale" priority="379">
      <colorScale>
        <cfvo type="num" val="-1"/>
        <cfvo type="num" val="0"/>
        <cfvo type="num" val="2"/>
        <color rgb="FFF8696B"/>
        <color theme="0" tint="-0.249977111117893"/>
        <color rgb="FF63BE7B"/>
      </colorScale>
    </cfRule>
  </conditionalFormatting>
  <conditionalFormatting sqref="AV96">
    <cfRule type="colorScale" priority="378">
      <colorScale>
        <cfvo type="num" val="-1"/>
        <cfvo type="num" val="0"/>
        <cfvo type="num" val="2"/>
        <color rgb="FFF8696B"/>
        <color theme="0" tint="-0.249977111117893"/>
        <color rgb="FF63BE7B"/>
      </colorScale>
    </cfRule>
  </conditionalFormatting>
  <conditionalFormatting sqref="AV97">
    <cfRule type="colorScale" priority="377">
      <colorScale>
        <cfvo type="num" val="-1"/>
        <cfvo type="num" val="0"/>
        <cfvo type="num" val="2"/>
        <color rgb="FFF8696B"/>
        <color theme="0" tint="-0.249977111117893"/>
        <color rgb="FF63BE7B"/>
      </colorScale>
    </cfRule>
  </conditionalFormatting>
  <conditionalFormatting sqref="AV98">
    <cfRule type="colorScale" priority="376">
      <colorScale>
        <cfvo type="num" val="-1"/>
        <cfvo type="num" val="0"/>
        <cfvo type="num" val="2"/>
        <color rgb="FFF8696B"/>
        <color theme="0" tint="-0.249977111117893"/>
        <color rgb="FF63BE7B"/>
      </colorScale>
    </cfRule>
  </conditionalFormatting>
  <conditionalFormatting sqref="S99">
    <cfRule type="colorScale" priority="375">
      <colorScale>
        <cfvo type="num" val="-1"/>
        <cfvo type="num" val="0"/>
        <cfvo type="num" val="2"/>
        <color rgb="FFF8696B"/>
        <color theme="0" tint="-0.249977111117893"/>
        <color rgb="FF63BE7B"/>
      </colorScale>
    </cfRule>
  </conditionalFormatting>
  <conditionalFormatting sqref="T99">
    <cfRule type="colorScale" priority="374">
      <colorScale>
        <cfvo type="num" val="-1"/>
        <cfvo type="num" val="0"/>
        <cfvo type="num" val="2"/>
        <color rgb="FFF8696B"/>
        <color theme="0" tint="-0.249977111117893"/>
        <color rgb="FF63BE7B"/>
      </colorScale>
    </cfRule>
  </conditionalFormatting>
  <conditionalFormatting sqref="U99">
    <cfRule type="colorScale" priority="373">
      <colorScale>
        <cfvo type="num" val="-1"/>
        <cfvo type="num" val="0"/>
        <cfvo type="num" val="2"/>
        <color rgb="FFF8696B"/>
        <color theme="0" tint="-0.249977111117893"/>
        <color rgb="FF63BE7B"/>
      </colorScale>
    </cfRule>
  </conditionalFormatting>
  <conditionalFormatting sqref="V99">
    <cfRule type="colorScale" priority="372">
      <colorScale>
        <cfvo type="num" val="-1"/>
        <cfvo type="num" val="0"/>
        <cfvo type="num" val="2"/>
        <color rgb="FFF8696B"/>
        <color theme="0" tint="-0.249977111117893"/>
        <color rgb="FF63BE7B"/>
      </colorScale>
    </cfRule>
  </conditionalFormatting>
  <conditionalFormatting sqref="W99">
    <cfRule type="colorScale" priority="371">
      <colorScale>
        <cfvo type="num" val="-1"/>
        <cfvo type="num" val="0"/>
        <cfvo type="num" val="2"/>
        <color rgb="FFF8696B"/>
        <color theme="0" tint="-0.249977111117893"/>
        <color rgb="FF63BE7B"/>
      </colorScale>
    </cfRule>
  </conditionalFormatting>
  <conditionalFormatting sqref="X99">
    <cfRule type="colorScale" priority="370">
      <colorScale>
        <cfvo type="num" val="-1"/>
        <cfvo type="num" val="0"/>
        <cfvo type="num" val="2"/>
        <color rgb="FFF8696B"/>
        <color theme="0" tint="-0.249977111117893"/>
        <color rgb="FF63BE7B"/>
      </colorScale>
    </cfRule>
  </conditionalFormatting>
  <conditionalFormatting sqref="Y99">
    <cfRule type="colorScale" priority="369">
      <colorScale>
        <cfvo type="num" val="-1"/>
        <cfvo type="num" val="0"/>
        <cfvo type="num" val="2"/>
        <color rgb="FFF8696B"/>
        <color theme="0" tint="-0.249977111117893"/>
        <color rgb="FF63BE7B"/>
      </colorScale>
    </cfRule>
  </conditionalFormatting>
  <conditionalFormatting sqref="AA99">
    <cfRule type="colorScale" priority="368">
      <colorScale>
        <cfvo type="num" val="-1"/>
        <cfvo type="num" val="0"/>
        <cfvo type="num" val="2"/>
        <color rgb="FFF8696B"/>
        <color theme="0" tint="-0.249977111117893"/>
        <color rgb="FF63BE7B"/>
      </colorScale>
    </cfRule>
  </conditionalFormatting>
  <conditionalFormatting sqref="AB99">
    <cfRule type="colorScale" priority="367">
      <colorScale>
        <cfvo type="num" val="-1"/>
        <cfvo type="num" val="0"/>
        <cfvo type="num" val="2"/>
        <color rgb="FFF8696B"/>
        <color theme="0" tint="-0.249977111117893"/>
        <color rgb="FF63BE7B"/>
      </colorScale>
    </cfRule>
  </conditionalFormatting>
  <conditionalFormatting sqref="AD99">
    <cfRule type="colorScale" priority="365">
      <colorScale>
        <cfvo type="num" val="-1"/>
        <cfvo type="num" val="0"/>
        <cfvo type="num" val="2"/>
        <color rgb="FFF8696B"/>
        <color theme="0" tint="-0.249977111117893"/>
        <color rgb="FF63BE7B"/>
      </colorScale>
    </cfRule>
  </conditionalFormatting>
  <conditionalFormatting sqref="AE99">
    <cfRule type="colorScale" priority="364">
      <colorScale>
        <cfvo type="num" val="-1"/>
        <cfvo type="num" val="0"/>
        <cfvo type="num" val="2"/>
        <color rgb="FFF8696B"/>
        <color theme="0" tint="-0.249977111117893"/>
        <color rgb="FF63BE7B"/>
      </colorScale>
    </cfRule>
  </conditionalFormatting>
  <conditionalFormatting sqref="AG99">
    <cfRule type="colorScale" priority="363">
      <colorScale>
        <cfvo type="num" val="-1"/>
        <cfvo type="num" val="0"/>
        <cfvo type="num" val="2"/>
        <color rgb="FFF8696B"/>
        <color theme="0" tint="-0.249977111117893"/>
        <color rgb="FF63BE7B"/>
      </colorScale>
    </cfRule>
  </conditionalFormatting>
  <conditionalFormatting sqref="AH99">
    <cfRule type="colorScale" priority="362">
      <colorScale>
        <cfvo type="num" val="-1"/>
        <cfvo type="num" val="0"/>
        <cfvo type="num" val="2"/>
        <color rgb="FFF8696B"/>
        <color theme="0" tint="-0.249977111117893"/>
        <color rgb="FF63BE7B"/>
      </colorScale>
    </cfRule>
  </conditionalFormatting>
  <conditionalFormatting sqref="AJ99">
    <cfRule type="colorScale" priority="361">
      <colorScale>
        <cfvo type="num" val="-1"/>
        <cfvo type="num" val="0"/>
        <cfvo type="num" val="2"/>
        <color rgb="FFF8696B"/>
        <color theme="0" tint="-0.249977111117893"/>
        <color rgb="FF63BE7B"/>
      </colorScale>
    </cfRule>
  </conditionalFormatting>
  <conditionalFormatting sqref="AK99">
    <cfRule type="colorScale" priority="360">
      <colorScale>
        <cfvo type="num" val="-1"/>
        <cfvo type="num" val="0"/>
        <cfvo type="num" val="2"/>
        <color rgb="FFF8696B"/>
        <color theme="0" tint="-0.249977111117893"/>
        <color rgb="FF63BE7B"/>
      </colorScale>
    </cfRule>
  </conditionalFormatting>
  <conditionalFormatting sqref="AM99">
    <cfRule type="colorScale" priority="359">
      <colorScale>
        <cfvo type="num" val="-1"/>
        <cfvo type="num" val="0"/>
        <cfvo type="num" val="2"/>
        <color rgb="FFF8696B"/>
        <color theme="0" tint="-0.249977111117893"/>
        <color rgb="FF63BE7B"/>
      </colorScale>
    </cfRule>
  </conditionalFormatting>
  <conditionalFormatting sqref="AN99">
    <cfRule type="colorScale" priority="358">
      <colorScale>
        <cfvo type="num" val="-1"/>
        <cfvo type="num" val="0"/>
        <cfvo type="num" val="2"/>
        <color rgb="FFF8696B"/>
        <color theme="0" tint="-0.249977111117893"/>
        <color rgb="FF63BE7B"/>
      </colorScale>
    </cfRule>
  </conditionalFormatting>
  <conditionalFormatting sqref="AP99">
    <cfRule type="colorScale" priority="357">
      <colorScale>
        <cfvo type="num" val="-1"/>
        <cfvo type="num" val="0"/>
        <cfvo type="num" val="2"/>
        <color rgb="FFF8696B"/>
        <color theme="0" tint="-0.249977111117893"/>
        <color rgb="FF63BE7B"/>
      </colorScale>
    </cfRule>
  </conditionalFormatting>
  <conditionalFormatting sqref="AQ99">
    <cfRule type="colorScale" priority="356">
      <colorScale>
        <cfvo type="num" val="-1"/>
        <cfvo type="num" val="0"/>
        <cfvo type="num" val="2"/>
        <color rgb="FFF8696B"/>
        <color theme="0" tint="-0.249977111117893"/>
        <color rgb="FF63BE7B"/>
      </colorScale>
    </cfRule>
  </conditionalFormatting>
  <conditionalFormatting sqref="AS99">
    <cfRule type="colorScale" priority="355">
      <colorScale>
        <cfvo type="num" val="-1"/>
        <cfvo type="num" val="0"/>
        <cfvo type="num" val="2"/>
        <color rgb="FFF8696B"/>
        <color theme="0" tint="-0.249977111117893"/>
        <color rgb="FF63BE7B"/>
      </colorScale>
    </cfRule>
  </conditionalFormatting>
  <conditionalFormatting sqref="AT99">
    <cfRule type="colorScale" priority="354">
      <colorScale>
        <cfvo type="num" val="-1"/>
        <cfvo type="num" val="0"/>
        <cfvo type="num" val="2"/>
        <color rgb="FFF8696B"/>
        <color theme="0" tint="-0.249977111117893"/>
        <color rgb="FF63BE7B"/>
      </colorScale>
    </cfRule>
  </conditionalFormatting>
  <conditionalFormatting sqref="AV99">
    <cfRule type="colorScale" priority="353">
      <colorScale>
        <cfvo type="num" val="-1"/>
        <cfvo type="num" val="0"/>
        <cfvo type="num" val="2"/>
        <color rgb="FFF8696B"/>
        <color theme="0" tint="-0.249977111117893"/>
        <color rgb="FF63BE7B"/>
      </colorScale>
    </cfRule>
  </conditionalFormatting>
  <conditionalFormatting sqref="AW99">
    <cfRule type="colorScale" priority="352">
      <colorScale>
        <cfvo type="num" val="-1"/>
        <cfvo type="num" val="0"/>
        <cfvo type="num" val="2"/>
        <color rgb="FFF8696B"/>
        <color theme="0" tint="-0.249977111117893"/>
        <color rgb="FF63BE7B"/>
      </colorScale>
    </cfRule>
  </conditionalFormatting>
  <conditionalFormatting sqref="AY99">
    <cfRule type="colorScale" priority="351">
      <colorScale>
        <cfvo type="num" val="-1"/>
        <cfvo type="num" val="0"/>
        <cfvo type="num" val="2"/>
        <color rgb="FFF8696B"/>
        <color theme="0" tint="-0.249977111117893"/>
        <color rgb="FF63BE7B"/>
      </colorScale>
    </cfRule>
  </conditionalFormatting>
  <conditionalFormatting sqref="AZ99">
    <cfRule type="colorScale" priority="350">
      <colorScale>
        <cfvo type="num" val="-1"/>
        <cfvo type="num" val="0"/>
        <cfvo type="num" val="2"/>
        <color rgb="FFF8696B"/>
        <color theme="0" tint="-0.249977111117893"/>
        <color rgb="FF63BE7B"/>
      </colorScale>
    </cfRule>
  </conditionalFormatting>
  <conditionalFormatting sqref="BC99">
    <cfRule type="colorScale" priority="349">
      <colorScale>
        <cfvo type="num" val="-1"/>
        <cfvo type="num" val="0"/>
        <cfvo type="num" val="2"/>
        <color rgb="FFF8696B"/>
        <color theme="0" tint="-0.249977111117893"/>
        <color rgb="FF63BE7B"/>
      </colorScale>
    </cfRule>
  </conditionalFormatting>
  <conditionalFormatting sqref="W100">
    <cfRule type="colorScale" priority="348">
      <colorScale>
        <cfvo type="num" val="-1"/>
        <cfvo type="num" val="0"/>
        <cfvo type="num" val="2"/>
        <color rgb="FFF8696B"/>
        <color theme="0" tint="-0.249977111117893"/>
        <color rgb="FF63BE7B"/>
      </colorScale>
    </cfRule>
  </conditionalFormatting>
  <conditionalFormatting sqref="X100">
    <cfRule type="colorScale" priority="347">
      <colorScale>
        <cfvo type="num" val="-1"/>
        <cfvo type="num" val="0"/>
        <cfvo type="num" val="2"/>
        <color rgb="FFF8696B"/>
        <color theme="0" tint="-0.249977111117893"/>
        <color rgb="FF63BE7B"/>
      </colorScale>
    </cfRule>
  </conditionalFormatting>
  <conditionalFormatting sqref="S100">
    <cfRule type="colorScale" priority="346">
      <colorScale>
        <cfvo type="num" val="-1"/>
        <cfvo type="num" val="0"/>
        <cfvo type="num" val="2"/>
        <color rgb="FFF8696B"/>
        <color theme="0" tint="-0.249977111117893"/>
        <color rgb="FF63BE7B"/>
      </colorScale>
    </cfRule>
  </conditionalFormatting>
  <conditionalFormatting sqref="T100">
    <cfRule type="colorScale" priority="345">
      <colorScale>
        <cfvo type="num" val="-1"/>
        <cfvo type="num" val="0"/>
        <cfvo type="num" val="2"/>
        <color rgb="FFF8696B"/>
        <color theme="0" tint="-0.249977111117893"/>
        <color rgb="FF63BE7B"/>
      </colorScale>
    </cfRule>
  </conditionalFormatting>
  <conditionalFormatting sqref="U100">
    <cfRule type="colorScale" priority="344">
      <colorScale>
        <cfvo type="num" val="-1"/>
        <cfvo type="num" val="0"/>
        <cfvo type="num" val="2"/>
        <color rgb="FFF8696B"/>
        <color theme="0" tint="-0.249977111117893"/>
        <color rgb="FF63BE7B"/>
      </colorScale>
    </cfRule>
  </conditionalFormatting>
  <conditionalFormatting sqref="V100">
    <cfRule type="colorScale" priority="343">
      <colorScale>
        <cfvo type="num" val="-1"/>
        <cfvo type="num" val="0"/>
        <cfvo type="num" val="2"/>
        <color rgb="FFF8696B"/>
        <color theme="0" tint="-0.249977111117893"/>
        <color rgb="FF63BE7B"/>
      </colorScale>
    </cfRule>
  </conditionalFormatting>
  <conditionalFormatting sqref="Y100">
    <cfRule type="colorScale" priority="342">
      <colorScale>
        <cfvo type="num" val="-1"/>
        <cfvo type="num" val="0"/>
        <cfvo type="num" val="2"/>
        <color rgb="FFF8696B"/>
        <color theme="0" tint="-0.249977111117893"/>
        <color rgb="FF63BE7B"/>
      </colorScale>
    </cfRule>
  </conditionalFormatting>
  <conditionalFormatting sqref="AA100">
    <cfRule type="colorScale" priority="341">
      <colorScale>
        <cfvo type="num" val="-1"/>
        <cfvo type="num" val="0"/>
        <cfvo type="num" val="2"/>
        <color rgb="FFF8696B"/>
        <color theme="0" tint="-0.249977111117893"/>
        <color rgb="FF63BE7B"/>
      </colorScale>
    </cfRule>
  </conditionalFormatting>
  <conditionalFormatting sqref="AB100">
    <cfRule type="colorScale" priority="340">
      <colorScale>
        <cfvo type="num" val="-1"/>
        <cfvo type="num" val="0"/>
        <cfvo type="num" val="2"/>
        <color rgb="FFF8696B"/>
        <color theme="0" tint="-0.249977111117893"/>
        <color rgb="FF63BE7B"/>
      </colorScale>
    </cfRule>
  </conditionalFormatting>
  <conditionalFormatting sqref="AD100">
    <cfRule type="colorScale" priority="339">
      <colorScale>
        <cfvo type="num" val="-1"/>
        <cfvo type="num" val="0"/>
        <cfvo type="num" val="2"/>
        <color rgb="FFF8696B"/>
        <color theme="0" tint="-0.249977111117893"/>
        <color rgb="FF63BE7B"/>
      </colorScale>
    </cfRule>
  </conditionalFormatting>
  <conditionalFormatting sqref="AE100">
    <cfRule type="colorScale" priority="338">
      <colorScale>
        <cfvo type="num" val="-1"/>
        <cfvo type="num" val="0"/>
        <cfvo type="num" val="2"/>
        <color rgb="FFF8696B"/>
        <color theme="0" tint="-0.249977111117893"/>
        <color rgb="FF63BE7B"/>
      </colorScale>
    </cfRule>
  </conditionalFormatting>
  <conditionalFormatting sqref="AG100">
    <cfRule type="colorScale" priority="337">
      <colorScale>
        <cfvo type="num" val="-1"/>
        <cfvo type="num" val="0"/>
        <cfvo type="num" val="2"/>
        <color rgb="FFF8696B"/>
        <color theme="0" tint="-0.249977111117893"/>
        <color rgb="FF63BE7B"/>
      </colorScale>
    </cfRule>
  </conditionalFormatting>
  <conditionalFormatting sqref="AH100">
    <cfRule type="colorScale" priority="336">
      <colorScale>
        <cfvo type="num" val="-1"/>
        <cfvo type="num" val="0"/>
        <cfvo type="num" val="2"/>
        <color rgb="FFF8696B"/>
        <color theme="0" tint="-0.249977111117893"/>
        <color rgb="FF63BE7B"/>
      </colorScale>
    </cfRule>
  </conditionalFormatting>
  <conditionalFormatting sqref="AJ100">
    <cfRule type="colorScale" priority="335">
      <colorScale>
        <cfvo type="num" val="-1"/>
        <cfvo type="num" val="0"/>
        <cfvo type="num" val="2"/>
        <color rgb="FFF8696B"/>
        <color theme="0" tint="-0.249977111117893"/>
        <color rgb="FF63BE7B"/>
      </colorScale>
    </cfRule>
  </conditionalFormatting>
  <conditionalFormatting sqref="AK100">
    <cfRule type="colorScale" priority="334">
      <colorScale>
        <cfvo type="num" val="-1"/>
        <cfvo type="num" val="0"/>
        <cfvo type="num" val="2"/>
        <color rgb="FFF8696B"/>
        <color theme="0" tint="-0.249977111117893"/>
        <color rgb="FF63BE7B"/>
      </colorScale>
    </cfRule>
  </conditionalFormatting>
  <conditionalFormatting sqref="AM100">
    <cfRule type="colorScale" priority="332">
      <colorScale>
        <cfvo type="num" val="-1"/>
        <cfvo type="num" val="0"/>
        <cfvo type="num" val="2"/>
        <color rgb="FFF8696B"/>
        <color theme="0" tint="-0.249977111117893"/>
        <color rgb="FF63BE7B"/>
      </colorScale>
    </cfRule>
  </conditionalFormatting>
  <conditionalFormatting sqref="AN100">
    <cfRule type="colorScale" priority="331">
      <colorScale>
        <cfvo type="num" val="-1"/>
        <cfvo type="num" val="0"/>
        <cfvo type="num" val="2"/>
        <color rgb="FFF8696B"/>
        <color theme="0" tint="-0.249977111117893"/>
        <color rgb="FF63BE7B"/>
      </colorScale>
    </cfRule>
  </conditionalFormatting>
  <conditionalFormatting sqref="AP100">
    <cfRule type="colorScale" priority="330">
      <colorScale>
        <cfvo type="num" val="-1"/>
        <cfvo type="num" val="0"/>
        <cfvo type="num" val="2"/>
        <color rgb="FFF8696B"/>
        <color theme="0" tint="-0.249977111117893"/>
        <color rgb="FF63BE7B"/>
      </colorScale>
    </cfRule>
  </conditionalFormatting>
  <conditionalFormatting sqref="AQ100">
    <cfRule type="colorScale" priority="329">
      <colorScale>
        <cfvo type="num" val="-1"/>
        <cfvo type="num" val="0"/>
        <cfvo type="num" val="2"/>
        <color rgb="FFF8696B"/>
        <color theme="0" tint="-0.249977111117893"/>
        <color rgb="FF63BE7B"/>
      </colorScale>
    </cfRule>
  </conditionalFormatting>
  <conditionalFormatting sqref="AS100">
    <cfRule type="colorScale" priority="328">
      <colorScale>
        <cfvo type="num" val="-1"/>
        <cfvo type="num" val="0"/>
        <cfvo type="num" val="2"/>
        <color rgb="FFF8696B"/>
        <color theme="0" tint="-0.249977111117893"/>
        <color rgb="FF63BE7B"/>
      </colorScale>
    </cfRule>
  </conditionalFormatting>
  <conditionalFormatting sqref="AT100">
    <cfRule type="colorScale" priority="327">
      <colorScale>
        <cfvo type="num" val="-1"/>
        <cfvo type="num" val="0"/>
        <cfvo type="num" val="2"/>
        <color rgb="FFF8696B"/>
        <color theme="0" tint="-0.249977111117893"/>
        <color rgb="FF63BE7B"/>
      </colorScale>
    </cfRule>
  </conditionalFormatting>
  <conditionalFormatting sqref="AV100">
    <cfRule type="colorScale" priority="326">
      <colorScale>
        <cfvo type="num" val="-1"/>
        <cfvo type="num" val="0"/>
        <cfvo type="num" val="2"/>
        <color rgb="FFF8696B"/>
        <color theme="0" tint="-0.249977111117893"/>
        <color rgb="FF63BE7B"/>
      </colorScale>
    </cfRule>
  </conditionalFormatting>
  <conditionalFormatting sqref="AW100">
    <cfRule type="colorScale" priority="325">
      <colorScale>
        <cfvo type="num" val="-1"/>
        <cfvo type="num" val="0"/>
        <cfvo type="num" val="2"/>
        <color rgb="FFF8696B"/>
        <color theme="0" tint="-0.249977111117893"/>
        <color rgb="FF63BE7B"/>
      </colorScale>
    </cfRule>
  </conditionalFormatting>
  <conditionalFormatting sqref="AY100">
    <cfRule type="colorScale" priority="324">
      <colorScale>
        <cfvo type="num" val="-1"/>
        <cfvo type="num" val="0"/>
        <cfvo type="num" val="2"/>
        <color rgb="FFF8696B"/>
        <color theme="0" tint="-0.249977111117893"/>
        <color rgb="FF63BE7B"/>
      </colorScale>
    </cfRule>
  </conditionalFormatting>
  <conditionalFormatting sqref="AZ100">
    <cfRule type="colorScale" priority="323">
      <colorScale>
        <cfvo type="num" val="-1"/>
        <cfvo type="num" val="0"/>
        <cfvo type="num" val="2"/>
        <color rgb="FFF8696B"/>
        <color theme="0" tint="-0.249977111117893"/>
        <color rgb="FF63BE7B"/>
      </colorScale>
    </cfRule>
  </conditionalFormatting>
  <conditionalFormatting sqref="BC100">
    <cfRule type="colorScale" priority="322">
      <colorScale>
        <cfvo type="num" val="-1"/>
        <cfvo type="num" val="0"/>
        <cfvo type="num" val="2"/>
        <color rgb="FFF8696B"/>
        <color theme="0" tint="-0.249977111117893"/>
        <color rgb="FF63BE7B"/>
      </colorScale>
    </cfRule>
  </conditionalFormatting>
  <conditionalFormatting sqref="S101">
    <cfRule type="colorScale" priority="321">
      <colorScale>
        <cfvo type="num" val="-1"/>
        <cfvo type="num" val="0"/>
        <cfvo type="num" val="2"/>
        <color rgb="FFF8696B"/>
        <color theme="0" tint="-0.249977111117893"/>
        <color rgb="FF63BE7B"/>
      </colorScale>
    </cfRule>
  </conditionalFormatting>
  <conditionalFormatting sqref="T101">
    <cfRule type="colorScale" priority="320">
      <colorScale>
        <cfvo type="num" val="-1"/>
        <cfvo type="num" val="0"/>
        <cfvo type="num" val="2"/>
        <color rgb="FFF8696B"/>
        <color theme="0" tint="-0.249977111117893"/>
        <color rgb="FF63BE7B"/>
      </colorScale>
    </cfRule>
  </conditionalFormatting>
  <conditionalFormatting sqref="U101">
    <cfRule type="colorScale" priority="318">
      <colorScale>
        <cfvo type="num" val="-1"/>
        <cfvo type="num" val="0"/>
        <cfvo type="num" val="2"/>
        <color rgb="FFF8696B"/>
        <color theme="0" tint="-0.249977111117893"/>
        <color rgb="FF63BE7B"/>
      </colorScale>
    </cfRule>
  </conditionalFormatting>
  <conditionalFormatting sqref="V101">
    <cfRule type="colorScale" priority="317">
      <colorScale>
        <cfvo type="num" val="-1"/>
        <cfvo type="num" val="0"/>
        <cfvo type="num" val="2"/>
        <color rgb="FFF8696B"/>
        <color theme="0" tint="-0.249977111117893"/>
        <color rgb="FF63BE7B"/>
      </colorScale>
    </cfRule>
  </conditionalFormatting>
  <conditionalFormatting sqref="W101">
    <cfRule type="colorScale" priority="316">
      <colorScale>
        <cfvo type="num" val="-1"/>
        <cfvo type="num" val="0"/>
        <cfvo type="num" val="2"/>
        <color rgb="FFF8696B"/>
        <color theme="0" tint="-0.249977111117893"/>
        <color rgb="FF63BE7B"/>
      </colorScale>
    </cfRule>
  </conditionalFormatting>
  <conditionalFormatting sqref="Y101">
    <cfRule type="colorScale" priority="314">
      <colorScale>
        <cfvo type="num" val="-1"/>
        <cfvo type="num" val="0"/>
        <cfvo type="num" val="2"/>
        <color rgb="FFF8696B"/>
        <color theme="0" tint="-0.249977111117893"/>
        <color rgb="FF63BE7B"/>
      </colorScale>
    </cfRule>
  </conditionalFormatting>
  <conditionalFormatting sqref="AA101">
    <cfRule type="colorScale" priority="313">
      <colorScale>
        <cfvo type="num" val="-1"/>
        <cfvo type="num" val="0"/>
        <cfvo type="num" val="2"/>
        <color rgb="FFF8696B"/>
        <color theme="0" tint="-0.249977111117893"/>
        <color rgb="FF63BE7B"/>
      </colorScale>
    </cfRule>
  </conditionalFormatting>
  <conditionalFormatting sqref="AB101">
    <cfRule type="colorScale" priority="312">
      <colorScale>
        <cfvo type="num" val="-1"/>
        <cfvo type="num" val="0"/>
        <cfvo type="num" val="2"/>
        <color rgb="FFF8696B"/>
        <color theme="0" tint="-0.249977111117893"/>
        <color rgb="FF63BE7B"/>
      </colorScale>
    </cfRule>
  </conditionalFormatting>
  <conditionalFormatting sqref="AD101">
    <cfRule type="colorScale" priority="311">
      <colorScale>
        <cfvo type="num" val="-1"/>
        <cfvo type="num" val="0"/>
        <cfvo type="num" val="2"/>
        <color rgb="FFF8696B"/>
        <color theme="0" tint="-0.249977111117893"/>
        <color rgb="FF63BE7B"/>
      </colorScale>
    </cfRule>
  </conditionalFormatting>
  <conditionalFormatting sqref="AE101">
    <cfRule type="colorScale" priority="310">
      <colorScale>
        <cfvo type="num" val="-1"/>
        <cfvo type="num" val="0"/>
        <cfvo type="num" val="2"/>
        <color rgb="FFF8696B"/>
        <color theme="0" tint="-0.249977111117893"/>
        <color rgb="FF63BE7B"/>
      </colorScale>
    </cfRule>
  </conditionalFormatting>
  <conditionalFormatting sqref="AG101">
    <cfRule type="colorScale" priority="309">
      <colorScale>
        <cfvo type="num" val="-1"/>
        <cfvo type="num" val="0"/>
        <cfvo type="num" val="2"/>
        <color rgb="FFF8696B"/>
        <color theme="0" tint="-0.249977111117893"/>
        <color rgb="FF63BE7B"/>
      </colorScale>
    </cfRule>
  </conditionalFormatting>
  <conditionalFormatting sqref="AH101">
    <cfRule type="colorScale" priority="308">
      <colorScale>
        <cfvo type="num" val="-1"/>
        <cfvo type="num" val="0"/>
        <cfvo type="num" val="2"/>
        <color rgb="FFF8696B"/>
        <color theme="0" tint="-0.249977111117893"/>
        <color rgb="FF63BE7B"/>
      </colorScale>
    </cfRule>
  </conditionalFormatting>
  <conditionalFormatting sqref="AJ101">
    <cfRule type="colorScale" priority="307">
      <colorScale>
        <cfvo type="num" val="-1"/>
        <cfvo type="num" val="0"/>
        <cfvo type="num" val="2"/>
        <color rgb="FFF8696B"/>
        <color theme="0" tint="-0.249977111117893"/>
        <color rgb="FF63BE7B"/>
      </colorScale>
    </cfRule>
  </conditionalFormatting>
  <conditionalFormatting sqref="AK101">
    <cfRule type="colorScale" priority="306">
      <colorScale>
        <cfvo type="num" val="-1"/>
        <cfvo type="num" val="0"/>
        <cfvo type="num" val="2"/>
        <color rgb="FFF8696B"/>
        <color theme="0" tint="-0.249977111117893"/>
        <color rgb="FF63BE7B"/>
      </colorScale>
    </cfRule>
  </conditionalFormatting>
  <conditionalFormatting sqref="AM101">
    <cfRule type="colorScale" priority="305">
      <colorScale>
        <cfvo type="num" val="-1"/>
        <cfvo type="num" val="0"/>
        <cfvo type="num" val="2"/>
        <color rgb="FFF8696B"/>
        <color theme="0" tint="-0.249977111117893"/>
        <color rgb="FF63BE7B"/>
      </colorScale>
    </cfRule>
  </conditionalFormatting>
  <conditionalFormatting sqref="AN101">
    <cfRule type="colorScale" priority="304">
      <colorScale>
        <cfvo type="num" val="-1"/>
        <cfvo type="num" val="0"/>
        <cfvo type="num" val="2"/>
        <color rgb="FFF8696B"/>
        <color theme="0" tint="-0.249977111117893"/>
        <color rgb="FF63BE7B"/>
      </colorScale>
    </cfRule>
  </conditionalFormatting>
  <conditionalFormatting sqref="AP101">
    <cfRule type="colorScale" priority="303">
      <colorScale>
        <cfvo type="num" val="-1"/>
        <cfvo type="num" val="0"/>
        <cfvo type="num" val="2"/>
        <color rgb="FFF8696B"/>
        <color theme="0" tint="-0.249977111117893"/>
        <color rgb="FF63BE7B"/>
      </colorScale>
    </cfRule>
  </conditionalFormatting>
  <conditionalFormatting sqref="AQ101">
    <cfRule type="colorScale" priority="302">
      <colorScale>
        <cfvo type="num" val="-1"/>
        <cfvo type="num" val="0"/>
        <cfvo type="num" val="2"/>
        <color rgb="FFF8696B"/>
        <color theme="0" tint="-0.249977111117893"/>
        <color rgb="FF63BE7B"/>
      </colorScale>
    </cfRule>
  </conditionalFormatting>
  <conditionalFormatting sqref="AS101">
    <cfRule type="colorScale" priority="301">
      <colorScale>
        <cfvo type="num" val="-1"/>
        <cfvo type="num" val="0"/>
        <cfvo type="num" val="2"/>
        <color rgb="FFF8696B"/>
        <color theme="0" tint="-0.249977111117893"/>
        <color rgb="FF63BE7B"/>
      </colorScale>
    </cfRule>
  </conditionalFormatting>
  <conditionalFormatting sqref="AT101">
    <cfRule type="colorScale" priority="300">
      <colorScale>
        <cfvo type="num" val="-1"/>
        <cfvo type="num" val="0"/>
        <cfvo type="num" val="2"/>
        <color rgb="FFF8696B"/>
        <color theme="0" tint="-0.249977111117893"/>
        <color rgb="FF63BE7B"/>
      </colorScale>
    </cfRule>
  </conditionalFormatting>
  <conditionalFormatting sqref="AV101">
    <cfRule type="colorScale" priority="299">
      <colorScale>
        <cfvo type="num" val="-1"/>
        <cfvo type="num" val="0"/>
        <cfvo type="num" val="2"/>
        <color rgb="FFF8696B"/>
        <color theme="0" tint="-0.249977111117893"/>
        <color rgb="FF63BE7B"/>
      </colorScale>
    </cfRule>
  </conditionalFormatting>
  <conditionalFormatting sqref="AW101">
    <cfRule type="colorScale" priority="298">
      <colorScale>
        <cfvo type="num" val="-1"/>
        <cfvo type="num" val="0"/>
        <cfvo type="num" val="2"/>
        <color rgb="FFF8696B"/>
        <color theme="0" tint="-0.249977111117893"/>
        <color rgb="FF63BE7B"/>
      </colorScale>
    </cfRule>
  </conditionalFormatting>
  <conditionalFormatting sqref="AY101">
    <cfRule type="colorScale" priority="297">
      <colorScale>
        <cfvo type="num" val="-1"/>
        <cfvo type="num" val="0"/>
        <cfvo type="num" val="2"/>
        <color rgb="FFF8696B"/>
        <color theme="0" tint="-0.249977111117893"/>
        <color rgb="FF63BE7B"/>
      </colorScale>
    </cfRule>
  </conditionalFormatting>
  <conditionalFormatting sqref="BB101">
    <cfRule type="colorScale" priority="294">
      <colorScale>
        <cfvo type="num" val="-1"/>
        <cfvo type="num" val="0"/>
        <cfvo type="num" val="2"/>
        <color rgb="FFF8696B"/>
        <color theme="0" tint="-0.249977111117893"/>
        <color rgb="FF63BE7B"/>
      </colorScale>
    </cfRule>
  </conditionalFormatting>
  <conditionalFormatting sqref="AZ101">
    <cfRule type="colorScale" priority="293">
      <colorScale>
        <cfvo type="num" val="-1"/>
        <cfvo type="num" val="0"/>
        <cfvo type="num" val="2"/>
        <color rgb="FFF8696B"/>
        <color theme="0" tint="-0.249977111117893"/>
        <color rgb="FF63BE7B"/>
      </colorScale>
    </cfRule>
  </conditionalFormatting>
  <conditionalFormatting sqref="BC101">
    <cfRule type="colorScale" priority="291">
      <colorScale>
        <cfvo type="num" val="-1"/>
        <cfvo type="num" val="0"/>
        <cfvo type="num" val="2"/>
        <color rgb="FFF8696B"/>
        <color theme="0" tint="-0.249977111117893"/>
        <color rgb="FF63BE7B"/>
      </colorScale>
    </cfRule>
  </conditionalFormatting>
  <conditionalFormatting sqref="S102">
    <cfRule type="colorScale" priority="290">
      <colorScale>
        <cfvo type="num" val="-1"/>
        <cfvo type="num" val="0"/>
        <cfvo type="num" val="2"/>
        <color rgb="FFF8696B"/>
        <color theme="0" tint="-0.249977111117893"/>
        <color rgb="FF63BE7B"/>
      </colorScale>
    </cfRule>
  </conditionalFormatting>
  <conditionalFormatting sqref="T102">
    <cfRule type="colorScale" priority="289">
      <colorScale>
        <cfvo type="num" val="-1"/>
        <cfvo type="num" val="0"/>
        <cfvo type="num" val="2"/>
        <color rgb="FFF8696B"/>
        <color theme="0" tint="-0.249977111117893"/>
        <color rgb="FF63BE7B"/>
      </colorScale>
    </cfRule>
  </conditionalFormatting>
  <conditionalFormatting sqref="U102">
    <cfRule type="colorScale" priority="288">
      <colorScale>
        <cfvo type="num" val="-1"/>
        <cfvo type="num" val="0"/>
        <cfvo type="num" val="2"/>
        <color rgb="FFF8696B"/>
        <color theme="0" tint="-0.249977111117893"/>
        <color rgb="FF63BE7B"/>
      </colorScale>
    </cfRule>
  </conditionalFormatting>
  <conditionalFormatting sqref="V102">
    <cfRule type="colorScale" priority="287">
      <colorScale>
        <cfvo type="num" val="-1"/>
        <cfvo type="num" val="0"/>
        <cfvo type="num" val="2"/>
        <color rgb="FFF8696B"/>
        <color theme="0" tint="-0.249977111117893"/>
        <color rgb="FF63BE7B"/>
      </colorScale>
    </cfRule>
  </conditionalFormatting>
  <conditionalFormatting sqref="W102">
    <cfRule type="colorScale" priority="286">
      <colorScale>
        <cfvo type="num" val="-1"/>
        <cfvo type="num" val="0"/>
        <cfvo type="num" val="2"/>
        <color rgb="FFF8696B"/>
        <color theme="0" tint="-0.249977111117893"/>
        <color rgb="FF63BE7B"/>
      </colorScale>
    </cfRule>
  </conditionalFormatting>
  <conditionalFormatting sqref="X101">
    <cfRule type="colorScale" priority="284">
      <colorScale>
        <cfvo type="num" val="-1"/>
        <cfvo type="num" val="0"/>
        <cfvo type="num" val="2"/>
        <color rgb="FFF8696B"/>
        <color theme="0" tint="-0.249977111117893"/>
        <color rgb="FF63BE7B"/>
      </colorScale>
    </cfRule>
  </conditionalFormatting>
  <conditionalFormatting sqref="X102">
    <cfRule type="colorScale" priority="283">
      <colorScale>
        <cfvo type="num" val="-1"/>
        <cfvo type="num" val="0"/>
        <cfvo type="num" val="2"/>
        <color rgb="FFF8696B"/>
        <color theme="0" tint="-0.249977111117893"/>
        <color rgb="FF63BE7B"/>
      </colorScale>
    </cfRule>
  </conditionalFormatting>
  <conditionalFormatting sqref="Y102">
    <cfRule type="colorScale" priority="282">
      <colorScale>
        <cfvo type="num" val="-1"/>
        <cfvo type="num" val="0"/>
        <cfvo type="num" val="2"/>
        <color rgb="FFF8696B"/>
        <color theme="0" tint="-0.249977111117893"/>
        <color rgb="FF63BE7B"/>
      </colorScale>
    </cfRule>
  </conditionalFormatting>
  <conditionalFormatting sqref="AA102">
    <cfRule type="colorScale" priority="281">
      <colorScale>
        <cfvo type="num" val="-1"/>
        <cfvo type="num" val="0"/>
        <cfvo type="num" val="2"/>
        <color rgb="FFF8696B"/>
        <color theme="0" tint="-0.249977111117893"/>
        <color rgb="FF63BE7B"/>
      </colorScale>
    </cfRule>
  </conditionalFormatting>
  <conditionalFormatting sqref="AB102">
    <cfRule type="colorScale" priority="280">
      <colorScale>
        <cfvo type="num" val="-1"/>
        <cfvo type="num" val="0"/>
        <cfvo type="num" val="2"/>
        <color rgb="FFF8696B"/>
        <color theme="0" tint="-0.249977111117893"/>
        <color rgb="FF63BE7B"/>
      </colorScale>
    </cfRule>
  </conditionalFormatting>
  <conditionalFormatting sqref="AD102">
    <cfRule type="colorScale" priority="279">
      <colorScale>
        <cfvo type="num" val="-1"/>
        <cfvo type="num" val="0"/>
        <cfvo type="num" val="2"/>
        <color rgb="FFF8696B"/>
        <color theme="0" tint="-0.249977111117893"/>
        <color rgb="FF63BE7B"/>
      </colorScale>
    </cfRule>
  </conditionalFormatting>
  <conditionalFormatting sqref="AE102">
    <cfRule type="colorScale" priority="278">
      <colorScale>
        <cfvo type="num" val="-1"/>
        <cfvo type="num" val="0"/>
        <cfvo type="num" val="2"/>
        <color rgb="FFF8696B"/>
        <color theme="0" tint="-0.249977111117893"/>
        <color rgb="FF63BE7B"/>
      </colorScale>
    </cfRule>
  </conditionalFormatting>
  <conditionalFormatting sqref="AG102">
    <cfRule type="colorScale" priority="277">
      <colorScale>
        <cfvo type="num" val="-1"/>
        <cfvo type="num" val="0"/>
        <cfvo type="num" val="2"/>
        <color rgb="FFF8696B"/>
        <color theme="0" tint="-0.249977111117893"/>
        <color rgb="FF63BE7B"/>
      </colorScale>
    </cfRule>
  </conditionalFormatting>
  <conditionalFormatting sqref="AH102">
    <cfRule type="colorScale" priority="276">
      <colorScale>
        <cfvo type="num" val="-1"/>
        <cfvo type="num" val="0"/>
        <cfvo type="num" val="2"/>
        <color rgb="FFF8696B"/>
        <color theme="0" tint="-0.249977111117893"/>
        <color rgb="FF63BE7B"/>
      </colorScale>
    </cfRule>
  </conditionalFormatting>
  <conditionalFormatting sqref="AJ102">
    <cfRule type="colorScale" priority="275">
      <colorScale>
        <cfvo type="num" val="-1"/>
        <cfvo type="num" val="0"/>
        <cfvo type="num" val="2"/>
        <color rgb="FFF8696B"/>
        <color theme="0" tint="-0.249977111117893"/>
        <color rgb="FF63BE7B"/>
      </colorScale>
    </cfRule>
  </conditionalFormatting>
  <conditionalFormatting sqref="AK102">
    <cfRule type="colorScale" priority="274">
      <colorScale>
        <cfvo type="num" val="-1"/>
        <cfvo type="num" val="0"/>
        <cfvo type="num" val="2"/>
        <color rgb="FFF8696B"/>
        <color theme="0" tint="-0.249977111117893"/>
        <color rgb="FF63BE7B"/>
      </colorScale>
    </cfRule>
  </conditionalFormatting>
  <conditionalFormatting sqref="AM102">
    <cfRule type="colorScale" priority="273">
      <colorScale>
        <cfvo type="num" val="-1"/>
        <cfvo type="num" val="0"/>
        <cfvo type="num" val="2"/>
        <color rgb="FFF8696B"/>
        <color theme="0" tint="-0.249977111117893"/>
        <color rgb="FF63BE7B"/>
      </colorScale>
    </cfRule>
  </conditionalFormatting>
  <conditionalFormatting sqref="AN102">
    <cfRule type="colorScale" priority="272">
      <colorScale>
        <cfvo type="num" val="-1"/>
        <cfvo type="num" val="0"/>
        <cfvo type="num" val="2"/>
        <color rgb="FFF8696B"/>
        <color theme="0" tint="-0.249977111117893"/>
        <color rgb="FF63BE7B"/>
      </colorScale>
    </cfRule>
  </conditionalFormatting>
  <conditionalFormatting sqref="AP102">
    <cfRule type="colorScale" priority="271">
      <colorScale>
        <cfvo type="num" val="-1"/>
        <cfvo type="num" val="0"/>
        <cfvo type="num" val="2"/>
        <color rgb="FFF8696B"/>
        <color theme="0" tint="-0.249977111117893"/>
        <color rgb="FF63BE7B"/>
      </colorScale>
    </cfRule>
  </conditionalFormatting>
  <conditionalFormatting sqref="AQ102">
    <cfRule type="colorScale" priority="270">
      <colorScale>
        <cfvo type="num" val="-1"/>
        <cfvo type="num" val="0"/>
        <cfvo type="num" val="2"/>
        <color rgb="FFF8696B"/>
        <color theme="0" tint="-0.249977111117893"/>
        <color rgb="FF63BE7B"/>
      </colorScale>
    </cfRule>
  </conditionalFormatting>
  <conditionalFormatting sqref="AS102">
    <cfRule type="colorScale" priority="269">
      <colorScale>
        <cfvo type="num" val="-1"/>
        <cfvo type="num" val="0"/>
        <cfvo type="num" val="2"/>
        <color rgb="FFF8696B"/>
        <color theme="0" tint="-0.249977111117893"/>
        <color rgb="FF63BE7B"/>
      </colorScale>
    </cfRule>
  </conditionalFormatting>
  <conditionalFormatting sqref="AT102">
    <cfRule type="colorScale" priority="268">
      <colorScale>
        <cfvo type="num" val="-1"/>
        <cfvo type="num" val="0"/>
        <cfvo type="num" val="2"/>
        <color rgb="FFF8696B"/>
        <color theme="0" tint="-0.249977111117893"/>
        <color rgb="FF63BE7B"/>
      </colorScale>
    </cfRule>
  </conditionalFormatting>
  <conditionalFormatting sqref="AV102">
    <cfRule type="colorScale" priority="267">
      <colorScale>
        <cfvo type="num" val="-1"/>
        <cfvo type="num" val="0"/>
        <cfvo type="num" val="2"/>
        <color rgb="FFF8696B"/>
        <color theme="0" tint="-0.249977111117893"/>
        <color rgb="FF63BE7B"/>
      </colorScale>
    </cfRule>
  </conditionalFormatting>
  <conditionalFormatting sqref="AW102">
    <cfRule type="colorScale" priority="266">
      <colorScale>
        <cfvo type="num" val="-1"/>
        <cfvo type="num" val="0"/>
        <cfvo type="num" val="2"/>
        <color rgb="FFF8696B"/>
        <color theme="0" tint="-0.249977111117893"/>
        <color rgb="FF63BE7B"/>
      </colorScale>
    </cfRule>
  </conditionalFormatting>
  <conditionalFormatting sqref="AY102">
    <cfRule type="colorScale" priority="265">
      <colorScale>
        <cfvo type="num" val="-1"/>
        <cfvo type="num" val="0"/>
        <cfvo type="num" val="2"/>
        <color rgb="FFF8696B"/>
        <color theme="0" tint="-0.249977111117893"/>
        <color rgb="FF63BE7B"/>
      </colorScale>
    </cfRule>
  </conditionalFormatting>
  <conditionalFormatting sqref="BB102">
    <cfRule type="colorScale" priority="264">
      <colorScale>
        <cfvo type="num" val="-1"/>
        <cfvo type="num" val="0"/>
        <cfvo type="num" val="2"/>
        <color rgb="FFF8696B"/>
        <color theme="0" tint="-0.249977111117893"/>
        <color rgb="FF63BE7B"/>
      </colorScale>
    </cfRule>
  </conditionalFormatting>
  <conditionalFormatting sqref="AZ102">
    <cfRule type="colorScale" priority="263">
      <colorScale>
        <cfvo type="num" val="-1"/>
        <cfvo type="num" val="0"/>
        <cfvo type="num" val="2"/>
        <color rgb="FFF8696B"/>
        <color theme="0" tint="-0.249977111117893"/>
        <color rgb="FF63BE7B"/>
      </colorScale>
    </cfRule>
  </conditionalFormatting>
  <conditionalFormatting sqref="BC102">
    <cfRule type="colorScale" priority="262">
      <colorScale>
        <cfvo type="num" val="-1"/>
        <cfvo type="num" val="0"/>
        <cfvo type="num" val="2"/>
        <color rgb="FFF8696B"/>
        <color theme="0" tint="-0.249977111117893"/>
        <color rgb="FF63BE7B"/>
      </colorScale>
    </cfRule>
  </conditionalFormatting>
  <conditionalFormatting sqref="AS112">
    <cfRule type="colorScale" priority="61">
      <colorScale>
        <cfvo type="num" val="-1"/>
        <cfvo type="num" val="0"/>
        <cfvo type="num" val="2"/>
        <color rgb="FFF8696B"/>
        <color theme="0" tint="-0.249977111117893"/>
        <color rgb="FF63BE7B"/>
      </colorScale>
    </cfRule>
  </conditionalFormatting>
  <conditionalFormatting sqref="AT112">
    <cfRule type="colorScale" priority="60">
      <colorScale>
        <cfvo type="num" val="-1"/>
        <cfvo type="num" val="0"/>
        <cfvo type="num" val="2"/>
        <color rgb="FFF8696B"/>
        <color theme="0" tint="-0.249977111117893"/>
        <color rgb="FF63BE7B"/>
      </colorScale>
    </cfRule>
  </conditionalFormatting>
  <conditionalFormatting sqref="AV112">
    <cfRule type="colorScale" priority="59">
      <colorScale>
        <cfvo type="num" val="-1"/>
        <cfvo type="num" val="0"/>
        <cfvo type="num" val="2"/>
        <color rgb="FFF8696B"/>
        <color theme="0" tint="-0.249977111117893"/>
        <color rgb="FF63BE7B"/>
      </colorScale>
    </cfRule>
  </conditionalFormatting>
  <conditionalFormatting sqref="AW112">
    <cfRule type="colorScale" priority="58">
      <colorScale>
        <cfvo type="num" val="-1"/>
        <cfvo type="num" val="0"/>
        <cfvo type="num" val="2"/>
        <color rgb="FFF8696B"/>
        <color theme="0" tint="-0.249977111117893"/>
        <color rgb="FF63BE7B"/>
      </colorScale>
    </cfRule>
  </conditionalFormatting>
  <conditionalFormatting sqref="AY112">
    <cfRule type="colorScale" priority="57">
      <colorScale>
        <cfvo type="num" val="-1"/>
        <cfvo type="num" val="0"/>
        <cfvo type="num" val="2"/>
        <color rgb="FFF8696B"/>
        <color theme="0" tint="-0.249977111117893"/>
        <color rgb="FF63BE7B"/>
      </colorScale>
    </cfRule>
  </conditionalFormatting>
  <conditionalFormatting sqref="BB112">
    <cfRule type="colorScale" priority="56">
      <colorScale>
        <cfvo type="num" val="-1"/>
        <cfvo type="num" val="0"/>
        <cfvo type="num" val="2"/>
        <color rgb="FFF8696B"/>
        <color theme="0" tint="-0.249977111117893"/>
        <color rgb="FF63BE7B"/>
      </colorScale>
    </cfRule>
  </conditionalFormatting>
  <conditionalFormatting sqref="X9">
    <cfRule type="colorScale" priority="255">
      <colorScale>
        <cfvo type="num" val="-1"/>
        <cfvo type="num" val="0"/>
        <cfvo type="num" val="2"/>
        <color rgb="FFF8696B"/>
        <color theme="0" tint="-0.249977111117893"/>
        <color rgb="FF63BE7B"/>
      </colorScale>
    </cfRule>
  </conditionalFormatting>
  <conditionalFormatting sqref="T11">
    <cfRule type="colorScale" priority="254">
      <colorScale>
        <cfvo type="num" val="-1"/>
        <cfvo type="num" val="0"/>
        <cfvo type="num" val="2"/>
        <color rgb="FFF8696B"/>
        <color theme="0" tint="-0.249977111117893"/>
        <color rgb="FF63BE7B"/>
      </colorScale>
    </cfRule>
  </conditionalFormatting>
  <conditionalFormatting sqref="T103">
    <cfRule type="colorScale" priority="253">
      <colorScale>
        <cfvo type="num" val="-1"/>
        <cfvo type="num" val="0"/>
        <cfvo type="num" val="2"/>
        <color rgb="FFF8696B"/>
        <color theme="0" tint="-0.249977111117893"/>
        <color rgb="FF63BE7B"/>
      </colorScale>
    </cfRule>
  </conditionalFormatting>
  <conditionalFormatting sqref="W103:X103 U103">
    <cfRule type="colorScale" priority="252">
      <colorScale>
        <cfvo type="num" val="-1"/>
        <cfvo type="num" val="0"/>
        <cfvo type="num" val="2"/>
        <color rgb="FFF8696B"/>
        <color theme="0" tint="-0.249977111117893"/>
        <color rgb="FF63BE7B"/>
      </colorScale>
    </cfRule>
  </conditionalFormatting>
  <conditionalFormatting sqref="V103">
    <cfRule type="colorScale" priority="251">
      <colorScale>
        <cfvo type="num" val="-1"/>
        <cfvo type="num" val="0"/>
        <cfvo type="num" val="2"/>
        <color rgb="FFF8696B"/>
        <color theme="0" tint="-0.249977111117893"/>
        <color rgb="FF63BE7B"/>
      </colorScale>
    </cfRule>
  </conditionalFormatting>
  <conditionalFormatting sqref="Y103">
    <cfRule type="colorScale" priority="250">
      <colorScale>
        <cfvo type="num" val="-1"/>
        <cfvo type="num" val="0"/>
        <cfvo type="num" val="2"/>
        <color rgb="FFF8696B"/>
        <color theme="0" tint="-0.249977111117893"/>
        <color rgb="FF63BE7B"/>
      </colorScale>
    </cfRule>
  </conditionalFormatting>
  <conditionalFormatting sqref="AB103">
    <cfRule type="colorScale" priority="249">
      <colorScale>
        <cfvo type="num" val="-1"/>
        <cfvo type="num" val="0"/>
        <cfvo type="num" val="2"/>
        <color rgb="FFF8696B"/>
        <color theme="0" tint="-0.249977111117893"/>
        <color rgb="FF63BE7B"/>
      </colorScale>
    </cfRule>
  </conditionalFormatting>
  <conditionalFormatting sqref="AE103">
    <cfRule type="colorScale" priority="248">
      <colorScale>
        <cfvo type="num" val="-1"/>
        <cfvo type="num" val="0"/>
        <cfvo type="num" val="2"/>
        <color rgb="FFF8696B"/>
        <color theme="0" tint="-0.249977111117893"/>
        <color rgb="FF63BE7B"/>
      </colorScale>
    </cfRule>
  </conditionalFormatting>
  <conditionalFormatting sqref="AH103">
    <cfRule type="colorScale" priority="247">
      <colorScale>
        <cfvo type="num" val="-1"/>
        <cfvo type="num" val="0"/>
        <cfvo type="num" val="2"/>
        <color rgb="FFF8696B"/>
        <color theme="0" tint="-0.249977111117893"/>
        <color rgb="FF63BE7B"/>
      </colorScale>
    </cfRule>
  </conditionalFormatting>
  <conditionalFormatting sqref="AK103">
    <cfRule type="colorScale" priority="246">
      <colorScale>
        <cfvo type="num" val="-1"/>
        <cfvo type="num" val="0"/>
        <cfvo type="num" val="2"/>
        <color rgb="FFF8696B"/>
        <color theme="0" tint="-0.249977111117893"/>
        <color rgb="FF63BE7B"/>
      </colorScale>
    </cfRule>
  </conditionalFormatting>
  <conditionalFormatting sqref="AN103">
    <cfRule type="colorScale" priority="245">
      <colorScale>
        <cfvo type="num" val="-1"/>
        <cfvo type="num" val="0"/>
        <cfvo type="num" val="2"/>
        <color rgb="FFF8696B"/>
        <color theme="0" tint="-0.249977111117893"/>
        <color rgb="FF63BE7B"/>
      </colorScale>
    </cfRule>
  </conditionalFormatting>
  <conditionalFormatting sqref="AQ103">
    <cfRule type="colorScale" priority="244">
      <colorScale>
        <cfvo type="num" val="-1"/>
        <cfvo type="num" val="0"/>
        <cfvo type="num" val="2"/>
        <color rgb="FFF8696B"/>
        <color theme="0" tint="-0.249977111117893"/>
        <color rgb="FF63BE7B"/>
      </colorScale>
    </cfRule>
  </conditionalFormatting>
  <conditionalFormatting sqref="AW103">
    <cfRule type="colorScale" priority="242">
      <colorScale>
        <cfvo type="num" val="-1"/>
        <cfvo type="num" val="0"/>
        <cfvo type="num" val="2"/>
        <color rgb="FFF8696B"/>
        <color theme="0" tint="-0.249977111117893"/>
        <color rgb="FF63BE7B"/>
      </colorScale>
    </cfRule>
  </conditionalFormatting>
  <conditionalFormatting sqref="AZ103">
    <cfRule type="colorScale" priority="241">
      <colorScale>
        <cfvo type="num" val="-1"/>
        <cfvo type="num" val="0"/>
        <cfvo type="num" val="2"/>
        <color rgb="FFF8696B"/>
        <color theme="0" tint="-0.249977111117893"/>
        <color rgb="FF63BE7B"/>
      </colorScale>
    </cfRule>
  </conditionalFormatting>
  <conditionalFormatting sqref="BC103">
    <cfRule type="colorScale" priority="240">
      <colorScale>
        <cfvo type="num" val="-1"/>
        <cfvo type="num" val="0"/>
        <cfvo type="num" val="2"/>
        <color rgb="FFF8696B"/>
        <color theme="0" tint="-0.249977111117893"/>
        <color rgb="FF63BE7B"/>
      </colorScale>
    </cfRule>
  </conditionalFormatting>
  <conditionalFormatting sqref="S103">
    <cfRule type="colorScale" priority="239">
      <colorScale>
        <cfvo type="num" val="-1"/>
        <cfvo type="num" val="0"/>
        <cfvo type="num" val="2"/>
        <color rgb="FFF8696B"/>
        <color theme="0" tint="-0.249977111117893"/>
        <color rgb="FF63BE7B"/>
      </colorScale>
    </cfRule>
  </conditionalFormatting>
  <conditionalFormatting sqref="AT103">
    <cfRule type="colorScale" priority="238">
      <colorScale>
        <cfvo type="num" val="-1"/>
        <cfvo type="num" val="0"/>
        <cfvo type="num" val="2"/>
        <color rgb="FFF8696B"/>
        <color theme="0" tint="-0.249977111117893"/>
        <color rgb="FF63BE7B"/>
      </colorScale>
    </cfRule>
  </conditionalFormatting>
  <conditionalFormatting sqref="T104">
    <cfRule type="colorScale" priority="237">
      <colorScale>
        <cfvo type="num" val="-1"/>
        <cfvo type="num" val="0"/>
        <cfvo type="num" val="2"/>
        <color rgb="FFF8696B"/>
        <color theme="0" tint="-0.249977111117893"/>
        <color rgb="FF63BE7B"/>
      </colorScale>
    </cfRule>
  </conditionalFormatting>
  <conditionalFormatting sqref="W104:X104 U104">
    <cfRule type="colorScale" priority="236">
      <colorScale>
        <cfvo type="num" val="-1"/>
        <cfvo type="num" val="0"/>
        <cfvo type="num" val="2"/>
        <color rgb="FFF8696B"/>
        <color theme="0" tint="-0.249977111117893"/>
        <color rgb="FF63BE7B"/>
      </colorScale>
    </cfRule>
  </conditionalFormatting>
  <conditionalFormatting sqref="V104">
    <cfRule type="colorScale" priority="235">
      <colorScale>
        <cfvo type="num" val="-1"/>
        <cfvo type="num" val="0"/>
        <cfvo type="num" val="2"/>
        <color rgb="FFF8696B"/>
        <color theme="0" tint="-0.249977111117893"/>
        <color rgb="FF63BE7B"/>
      </colorScale>
    </cfRule>
  </conditionalFormatting>
  <conditionalFormatting sqref="S104">
    <cfRule type="colorScale" priority="234">
      <colorScale>
        <cfvo type="num" val="-1"/>
        <cfvo type="num" val="0"/>
        <cfvo type="num" val="2"/>
        <color rgb="FFF8696B"/>
        <color theme="0" tint="-0.249977111117893"/>
        <color rgb="FF63BE7B"/>
      </colorScale>
    </cfRule>
  </conditionalFormatting>
  <conditionalFormatting sqref="Y104">
    <cfRule type="colorScale" priority="233">
      <colorScale>
        <cfvo type="num" val="-1"/>
        <cfvo type="num" val="0"/>
        <cfvo type="num" val="2"/>
        <color rgb="FFF8696B"/>
        <color theme="0" tint="-0.249977111117893"/>
        <color rgb="FF63BE7B"/>
      </colorScale>
    </cfRule>
  </conditionalFormatting>
  <conditionalFormatting sqref="AB104">
    <cfRule type="colorScale" priority="232">
      <colorScale>
        <cfvo type="num" val="-1"/>
        <cfvo type="num" val="0"/>
        <cfvo type="num" val="2"/>
        <color rgb="FFF8696B"/>
        <color theme="0" tint="-0.249977111117893"/>
        <color rgb="FF63BE7B"/>
      </colorScale>
    </cfRule>
  </conditionalFormatting>
  <conditionalFormatting sqref="AE104">
    <cfRule type="colorScale" priority="227">
      <colorScale>
        <cfvo type="num" val="-1"/>
        <cfvo type="num" val="0"/>
        <cfvo type="num" val="2"/>
        <color rgb="FFF8696B"/>
        <color theme="0" tint="-0.249977111117893"/>
        <color rgb="FF63BE7B"/>
      </colorScale>
    </cfRule>
  </conditionalFormatting>
  <conditionalFormatting sqref="AH104">
    <cfRule type="colorScale" priority="226">
      <colorScale>
        <cfvo type="num" val="-1"/>
        <cfvo type="num" val="0"/>
        <cfvo type="num" val="2"/>
        <color rgb="FFF8696B"/>
        <color theme="0" tint="-0.249977111117893"/>
        <color rgb="FF63BE7B"/>
      </colorScale>
    </cfRule>
  </conditionalFormatting>
  <conditionalFormatting sqref="AK104">
    <cfRule type="colorScale" priority="225">
      <colorScale>
        <cfvo type="num" val="-1"/>
        <cfvo type="num" val="0"/>
        <cfvo type="num" val="2"/>
        <color rgb="FFF8696B"/>
        <color theme="0" tint="-0.249977111117893"/>
        <color rgb="FF63BE7B"/>
      </colorScale>
    </cfRule>
  </conditionalFormatting>
  <conditionalFormatting sqref="AN104">
    <cfRule type="colorScale" priority="224">
      <colorScale>
        <cfvo type="num" val="-1"/>
        <cfvo type="num" val="0"/>
        <cfvo type="num" val="2"/>
        <color rgb="FFF8696B"/>
        <color theme="0" tint="-0.249977111117893"/>
        <color rgb="FF63BE7B"/>
      </colorScale>
    </cfRule>
  </conditionalFormatting>
  <conditionalFormatting sqref="AQ104">
    <cfRule type="colorScale" priority="223">
      <colorScale>
        <cfvo type="num" val="-1"/>
        <cfvo type="num" val="0"/>
        <cfvo type="num" val="2"/>
        <color rgb="FFF8696B"/>
        <color theme="0" tint="-0.249977111117893"/>
        <color rgb="FF63BE7B"/>
      </colorScale>
    </cfRule>
  </conditionalFormatting>
  <conditionalFormatting sqref="AS104">
    <cfRule type="colorScale" priority="222">
      <colorScale>
        <cfvo type="num" val="-1"/>
        <cfvo type="num" val="0"/>
        <cfvo type="num" val="2"/>
        <color rgb="FFF8696B"/>
        <color theme="0" tint="-0.249977111117893"/>
        <color rgb="FF63BE7B"/>
      </colorScale>
    </cfRule>
  </conditionalFormatting>
  <conditionalFormatting sqref="AT104">
    <cfRule type="colorScale" priority="221">
      <colorScale>
        <cfvo type="num" val="-1"/>
        <cfvo type="num" val="0"/>
        <cfvo type="num" val="2"/>
        <color rgb="FFF8696B"/>
        <color theme="0" tint="-0.249977111117893"/>
        <color rgb="FF63BE7B"/>
      </colorScale>
    </cfRule>
  </conditionalFormatting>
  <conditionalFormatting sqref="AV104">
    <cfRule type="colorScale" priority="220">
      <colorScale>
        <cfvo type="num" val="-1"/>
        <cfvo type="num" val="0"/>
        <cfvo type="num" val="2"/>
        <color rgb="FFF8696B"/>
        <color theme="0" tint="-0.249977111117893"/>
        <color rgb="FF63BE7B"/>
      </colorScale>
    </cfRule>
  </conditionalFormatting>
  <conditionalFormatting sqref="AW104">
    <cfRule type="colorScale" priority="219">
      <colorScale>
        <cfvo type="num" val="-1"/>
        <cfvo type="num" val="0"/>
        <cfvo type="num" val="2"/>
        <color rgb="FFF8696B"/>
        <color theme="0" tint="-0.249977111117893"/>
        <color rgb="FF63BE7B"/>
      </colorScale>
    </cfRule>
  </conditionalFormatting>
  <conditionalFormatting sqref="AY104">
    <cfRule type="colorScale" priority="218">
      <colorScale>
        <cfvo type="num" val="-1"/>
        <cfvo type="num" val="0"/>
        <cfvo type="num" val="2"/>
        <color rgb="FFF8696B"/>
        <color theme="0" tint="-0.249977111117893"/>
        <color rgb="FF63BE7B"/>
      </colorScale>
    </cfRule>
  </conditionalFormatting>
  <conditionalFormatting sqref="BB104">
    <cfRule type="colorScale" priority="217">
      <colorScale>
        <cfvo type="num" val="-1"/>
        <cfvo type="num" val="0"/>
        <cfvo type="num" val="2"/>
        <color rgb="FFF8696B"/>
        <color theme="0" tint="-0.249977111117893"/>
        <color rgb="FF63BE7B"/>
      </colorScale>
    </cfRule>
  </conditionalFormatting>
  <conditionalFormatting sqref="AZ104">
    <cfRule type="colorScale" priority="216">
      <colorScale>
        <cfvo type="num" val="-1"/>
        <cfvo type="num" val="0"/>
        <cfvo type="num" val="2"/>
        <color rgb="FFF8696B"/>
        <color theme="0" tint="-0.249977111117893"/>
        <color rgb="FF63BE7B"/>
      </colorScale>
    </cfRule>
  </conditionalFormatting>
  <conditionalFormatting sqref="BC104">
    <cfRule type="colorScale" priority="215">
      <colorScale>
        <cfvo type="num" val="-1"/>
        <cfvo type="num" val="0"/>
        <cfvo type="num" val="2"/>
        <color rgb="FFF8696B"/>
        <color theme="0" tint="-0.249977111117893"/>
        <color rgb="FF63BE7B"/>
      </colorScale>
    </cfRule>
  </conditionalFormatting>
  <conditionalFormatting sqref="T105">
    <cfRule type="colorScale" priority="214">
      <colorScale>
        <cfvo type="num" val="-1"/>
        <cfvo type="num" val="0"/>
        <cfvo type="num" val="2"/>
        <color rgb="FFF8696B"/>
        <color theme="0" tint="-0.249977111117893"/>
        <color rgb="FF63BE7B"/>
      </colorScale>
    </cfRule>
  </conditionalFormatting>
  <conditionalFormatting sqref="S105">
    <cfRule type="colorScale" priority="213">
      <colorScale>
        <cfvo type="num" val="-1"/>
        <cfvo type="num" val="0"/>
        <cfvo type="num" val="2"/>
        <color rgb="FFF8696B"/>
        <color theme="0" tint="-0.249977111117893"/>
        <color rgb="FF63BE7B"/>
      </colorScale>
    </cfRule>
  </conditionalFormatting>
  <conditionalFormatting sqref="W105 U105">
    <cfRule type="colorScale" priority="212">
      <colorScale>
        <cfvo type="num" val="-1"/>
        <cfvo type="num" val="0"/>
        <cfvo type="num" val="2"/>
        <color rgb="FFF8696B"/>
        <color theme="0" tint="-0.249977111117893"/>
        <color rgb="FF63BE7B"/>
      </colorScale>
    </cfRule>
  </conditionalFormatting>
  <conditionalFormatting sqref="V105">
    <cfRule type="colorScale" priority="211">
      <colorScale>
        <cfvo type="num" val="-1"/>
        <cfvo type="num" val="0"/>
        <cfvo type="num" val="2"/>
        <color rgb="FFF8696B"/>
        <color theme="0" tint="-0.249977111117893"/>
        <color rgb="FF63BE7B"/>
      </colorScale>
    </cfRule>
  </conditionalFormatting>
  <conditionalFormatting sqref="Y105">
    <cfRule type="colorScale" priority="210">
      <colorScale>
        <cfvo type="num" val="-1"/>
        <cfvo type="num" val="0"/>
        <cfvo type="num" val="2"/>
        <color rgb="FFF8696B"/>
        <color theme="0" tint="-0.249977111117893"/>
        <color rgb="FF63BE7B"/>
      </colorScale>
    </cfRule>
  </conditionalFormatting>
  <conditionalFormatting sqref="AB105">
    <cfRule type="colorScale" priority="209">
      <colorScale>
        <cfvo type="num" val="-1"/>
        <cfvo type="num" val="0"/>
        <cfvo type="num" val="2"/>
        <color rgb="FFF8696B"/>
        <color theme="0" tint="-0.249977111117893"/>
        <color rgb="FF63BE7B"/>
      </colorScale>
    </cfRule>
  </conditionalFormatting>
  <conditionalFormatting sqref="AE105">
    <cfRule type="colorScale" priority="208">
      <colorScale>
        <cfvo type="num" val="-1"/>
        <cfvo type="num" val="0"/>
        <cfvo type="num" val="2"/>
        <color rgb="FFF8696B"/>
        <color theme="0" tint="-0.249977111117893"/>
        <color rgb="FF63BE7B"/>
      </colorScale>
    </cfRule>
  </conditionalFormatting>
  <conditionalFormatting sqref="AH105">
    <cfRule type="colorScale" priority="207">
      <colorScale>
        <cfvo type="num" val="-1"/>
        <cfvo type="num" val="0"/>
        <cfvo type="num" val="2"/>
        <color rgb="FFF8696B"/>
        <color theme="0" tint="-0.249977111117893"/>
        <color rgb="FF63BE7B"/>
      </colorScale>
    </cfRule>
  </conditionalFormatting>
  <conditionalFormatting sqref="AK105">
    <cfRule type="colorScale" priority="206">
      <colorScale>
        <cfvo type="num" val="-1"/>
        <cfvo type="num" val="0"/>
        <cfvo type="num" val="2"/>
        <color rgb="FFF8696B"/>
        <color theme="0" tint="-0.249977111117893"/>
        <color rgb="FF63BE7B"/>
      </colorScale>
    </cfRule>
  </conditionalFormatting>
  <conditionalFormatting sqref="X105">
    <cfRule type="colorScale" priority="205">
      <colorScale>
        <cfvo type="num" val="-1"/>
        <cfvo type="num" val="0"/>
        <cfvo type="num" val="2"/>
        <color rgb="FFF8696B"/>
        <color theme="0" tint="-0.249977111117893"/>
        <color rgb="FF63BE7B"/>
      </colorScale>
    </cfRule>
  </conditionalFormatting>
  <conditionalFormatting sqref="AN105">
    <cfRule type="colorScale" priority="204">
      <colorScale>
        <cfvo type="num" val="-1"/>
        <cfvo type="num" val="0"/>
        <cfvo type="num" val="2"/>
        <color rgb="FFF8696B"/>
        <color theme="0" tint="-0.249977111117893"/>
        <color rgb="FF63BE7B"/>
      </colorScale>
    </cfRule>
  </conditionalFormatting>
  <conditionalFormatting sqref="AQ105">
    <cfRule type="colorScale" priority="203">
      <colorScale>
        <cfvo type="num" val="-1"/>
        <cfvo type="num" val="0"/>
        <cfvo type="num" val="2"/>
        <color rgb="FFF8696B"/>
        <color theme="0" tint="-0.249977111117893"/>
        <color rgb="FF63BE7B"/>
      </colorScale>
    </cfRule>
  </conditionalFormatting>
  <conditionalFormatting sqref="AS105">
    <cfRule type="colorScale" priority="202">
      <colorScale>
        <cfvo type="num" val="-1"/>
        <cfvo type="num" val="0"/>
        <cfvo type="num" val="2"/>
        <color rgb="FFF8696B"/>
        <color theme="0" tint="-0.249977111117893"/>
        <color rgb="FF63BE7B"/>
      </colorScale>
    </cfRule>
  </conditionalFormatting>
  <conditionalFormatting sqref="AT105">
    <cfRule type="colorScale" priority="201">
      <colorScale>
        <cfvo type="num" val="-1"/>
        <cfvo type="num" val="0"/>
        <cfvo type="num" val="2"/>
        <color rgb="FFF8696B"/>
        <color theme="0" tint="-0.249977111117893"/>
        <color rgb="FF63BE7B"/>
      </colorScale>
    </cfRule>
  </conditionalFormatting>
  <conditionalFormatting sqref="AV105">
    <cfRule type="colorScale" priority="200">
      <colorScale>
        <cfvo type="num" val="-1"/>
        <cfvo type="num" val="0"/>
        <cfvo type="num" val="2"/>
        <color rgb="FFF8696B"/>
        <color theme="0" tint="-0.249977111117893"/>
        <color rgb="FF63BE7B"/>
      </colorScale>
    </cfRule>
  </conditionalFormatting>
  <conditionalFormatting sqref="AW105">
    <cfRule type="colorScale" priority="199">
      <colorScale>
        <cfvo type="num" val="-1"/>
        <cfvo type="num" val="0"/>
        <cfvo type="num" val="2"/>
        <color rgb="FFF8696B"/>
        <color theme="0" tint="-0.249977111117893"/>
        <color rgb="FF63BE7B"/>
      </colorScale>
    </cfRule>
  </conditionalFormatting>
  <conditionalFormatting sqref="AY105">
    <cfRule type="colorScale" priority="198">
      <colorScale>
        <cfvo type="num" val="-1"/>
        <cfvo type="num" val="0"/>
        <cfvo type="num" val="2"/>
        <color rgb="FFF8696B"/>
        <color theme="0" tint="-0.249977111117893"/>
        <color rgb="FF63BE7B"/>
      </colorScale>
    </cfRule>
  </conditionalFormatting>
  <conditionalFormatting sqref="BB105">
    <cfRule type="colorScale" priority="197">
      <colorScale>
        <cfvo type="num" val="-1"/>
        <cfvo type="num" val="0"/>
        <cfvo type="num" val="2"/>
        <color rgb="FFF8696B"/>
        <color theme="0" tint="-0.249977111117893"/>
        <color rgb="FF63BE7B"/>
      </colorScale>
    </cfRule>
  </conditionalFormatting>
  <conditionalFormatting sqref="AZ105">
    <cfRule type="colorScale" priority="196">
      <colorScale>
        <cfvo type="num" val="-1"/>
        <cfvo type="num" val="0"/>
        <cfvo type="num" val="2"/>
        <color rgb="FFF8696B"/>
        <color theme="0" tint="-0.249977111117893"/>
        <color rgb="FF63BE7B"/>
      </colorScale>
    </cfRule>
  </conditionalFormatting>
  <conditionalFormatting sqref="BC105">
    <cfRule type="colorScale" priority="195">
      <colorScale>
        <cfvo type="num" val="-1"/>
        <cfvo type="num" val="0"/>
        <cfvo type="num" val="2"/>
        <color rgb="FFF8696B"/>
        <color theme="0" tint="-0.249977111117893"/>
        <color rgb="FF63BE7B"/>
      </colorScale>
    </cfRule>
  </conditionalFormatting>
  <conditionalFormatting sqref="T106">
    <cfRule type="colorScale" priority="194">
      <colorScale>
        <cfvo type="num" val="-1"/>
        <cfvo type="num" val="0"/>
        <cfvo type="num" val="2"/>
        <color rgb="FFF8696B"/>
        <color theme="0" tint="-0.249977111117893"/>
        <color rgb="FF63BE7B"/>
      </colorScale>
    </cfRule>
  </conditionalFormatting>
  <conditionalFormatting sqref="W106:X106 U106">
    <cfRule type="colorScale" priority="193">
      <colorScale>
        <cfvo type="num" val="-1"/>
        <cfvo type="num" val="0"/>
        <cfvo type="num" val="2"/>
        <color rgb="FFF8696B"/>
        <color theme="0" tint="-0.249977111117893"/>
        <color rgb="FF63BE7B"/>
      </colorScale>
    </cfRule>
  </conditionalFormatting>
  <conditionalFormatting sqref="V106">
    <cfRule type="colorScale" priority="192">
      <colorScale>
        <cfvo type="num" val="-1"/>
        <cfvo type="num" val="0"/>
        <cfvo type="num" val="2"/>
        <color rgb="FFF8696B"/>
        <color theme="0" tint="-0.249977111117893"/>
        <color rgb="FF63BE7B"/>
      </colorScale>
    </cfRule>
  </conditionalFormatting>
  <conditionalFormatting sqref="S106">
    <cfRule type="colorScale" priority="191">
      <colorScale>
        <cfvo type="num" val="-1"/>
        <cfvo type="num" val="0"/>
        <cfvo type="num" val="2"/>
        <color rgb="FFF8696B"/>
        <color theme="0" tint="-0.249977111117893"/>
        <color rgb="FF63BE7B"/>
      </colorScale>
    </cfRule>
  </conditionalFormatting>
  <conditionalFormatting sqref="Y106">
    <cfRule type="colorScale" priority="190">
      <colorScale>
        <cfvo type="num" val="-1"/>
        <cfvo type="num" val="0"/>
        <cfvo type="num" val="2"/>
        <color rgb="FFF8696B"/>
        <color theme="0" tint="-0.249977111117893"/>
        <color rgb="FF63BE7B"/>
      </colorScale>
    </cfRule>
  </conditionalFormatting>
  <conditionalFormatting sqref="AB106">
    <cfRule type="colorScale" priority="189">
      <colorScale>
        <cfvo type="num" val="-1"/>
        <cfvo type="num" val="0"/>
        <cfvo type="num" val="2"/>
        <color rgb="FFF8696B"/>
        <color theme="0" tint="-0.249977111117893"/>
        <color rgb="FF63BE7B"/>
      </colorScale>
    </cfRule>
  </conditionalFormatting>
  <conditionalFormatting sqref="AE106">
    <cfRule type="colorScale" priority="188">
      <colorScale>
        <cfvo type="num" val="-1"/>
        <cfvo type="num" val="0"/>
        <cfvo type="num" val="2"/>
        <color rgb="FFF8696B"/>
        <color theme="0" tint="-0.249977111117893"/>
        <color rgb="FF63BE7B"/>
      </colorScale>
    </cfRule>
  </conditionalFormatting>
  <conditionalFormatting sqref="AH106">
    <cfRule type="colorScale" priority="187">
      <colorScale>
        <cfvo type="num" val="-1"/>
        <cfvo type="num" val="0"/>
        <cfvo type="num" val="2"/>
        <color rgb="FFF8696B"/>
        <color theme="0" tint="-0.249977111117893"/>
        <color rgb="FF63BE7B"/>
      </colorScale>
    </cfRule>
  </conditionalFormatting>
  <conditionalFormatting sqref="AK106">
    <cfRule type="colorScale" priority="186">
      <colorScale>
        <cfvo type="num" val="-1"/>
        <cfvo type="num" val="0"/>
        <cfvo type="num" val="2"/>
        <color rgb="FFF8696B"/>
        <color theme="0" tint="-0.249977111117893"/>
        <color rgb="FF63BE7B"/>
      </colorScale>
    </cfRule>
  </conditionalFormatting>
  <conditionalFormatting sqref="AN106">
    <cfRule type="colorScale" priority="185">
      <colorScale>
        <cfvo type="num" val="-1"/>
        <cfvo type="num" val="0"/>
        <cfvo type="num" val="2"/>
        <color rgb="FFF8696B"/>
        <color theme="0" tint="-0.249977111117893"/>
        <color rgb="FF63BE7B"/>
      </colorScale>
    </cfRule>
  </conditionalFormatting>
  <conditionalFormatting sqref="AQ106">
    <cfRule type="colorScale" priority="184">
      <colorScale>
        <cfvo type="num" val="-1"/>
        <cfvo type="num" val="0"/>
        <cfvo type="num" val="2"/>
        <color rgb="FFF8696B"/>
        <color theme="0" tint="-0.249977111117893"/>
        <color rgb="FF63BE7B"/>
      </colorScale>
    </cfRule>
  </conditionalFormatting>
  <conditionalFormatting sqref="AS106">
    <cfRule type="colorScale" priority="183">
      <colorScale>
        <cfvo type="num" val="-1"/>
        <cfvo type="num" val="0"/>
        <cfvo type="num" val="2"/>
        <color rgb="FFF8696B"/>
        <color theme="0" tint="-0.249977111117893"/>
        <color rgb="FF63BE7B"/>
      </colorScale>
    </cfRule>
  </conditionalFormatting>
  <conditionalFormatting sqref="AT106">
    <cfRule type="colorScale" priority="182">
      <colorScale>
        <cfvo type="num" val="-1"/>
        <cfvo type="num" val="0"/>
        <cfvo type="num" val="2"/>
        <color rgb="FFF8696B"/>
        <color theme="0" tint="-0.249977111117893"/>
        <color rgb="FF63BE7B"/>
      </colorScale>
    </cfRule>
  </conditionalFormatting>
  <conditionalFormatting sqref="AV106">
    <cfRule type="colorScale" priority="181">
      <colorScale>
        <cfvo type="num" val="-1"/>
        <cfvo type="num" val="0"/>
        <cfvo type="num" val="2"/>
        <color rgb="FFF8696B"/>
        <color theme="0" tint="-0.249977111117893"/>
        <color rgb="FF63BE7B"/>
      </colorScale>
    </cfRule>
  </conditionalFormatting>
  <conditionalFormatting sqref="AW106">
    <cfRule type="colorScale" priority="180">
      <colorScale>
        <cfvo type="num" val="-1"/>
        <cfvo type="num" val="0"/>
        <cfvo type="num" val="2"/>
        <color rgb="FFF8696B"/>
        <color theme="0" tint="-0.249977111117893"/>
        <color rgb="FF63BE7B"/>
      </colorScale>
    </cfRule>
  </conditionalFormatting>
  <conditionalFormatting sqref="AY106">
    <cfRule type="colorScale" priority="179">
      <colorScale>
        <cfvo type="num" val="-1"/>
        <cfvo type="num" val="0"/>
        <cfvo type="num" val="2"/>
        <color rgb="FFF8696B"/>
        <color theme="0" tint="-0.249977111117893"/>
        <color rgb="FF63BE7B"/>
      </colorScale>
    </cfRule>
  </conditionalFormatting>
  <conditionalFormatting sqref="BB106">
    <cfRule type="colorScale" priority="178">
      <colorScale>
        <cfvo type="num" val="-1"/>
        <cfvo type="num" val="0"/>
        <cfvo type="num" val="2"/>
        <color rgb="FFF8696B"/>
        <color theme="0" tint="-0.249977111117893"/>
        <color rgb="FF63BE7B"/>
      </colorScale>
    </cfRule>
  </conditionalFormatting>
  <conditionalFormatting sqref="AZ106">
    <cfRule type="colorScale" priority="177">
      <colorScale>
        <cfvo type="num" val="-1"/>
        <cfvo type="num" val="0"/>
        <cfvo type="num" val="2"/>
        <color rgb="FFF8696B"/>
        <color theme="0" tint="-0.249977111117893"/>
        <color rgb="FF63BE7B"/>
      </colorScale>
    </cfRule>
  </conditionalFormatting>
  <conditionalFormatting sqref="BC106">
    <cfRule type="colorScale" priority="176">
      <colorScale>
        <cfvo type="num" val="-1"/>
        <cfvo type="num" val="0"/>
        <cfvo type="num" val="2"/>
        <color rgb="FFF8696B"/>
        <color theme="0" tint="-0.249977111117893"/>
        <color rgb="FF63BE7B"/>
      </colorScale>
    </cfRule>
  </conditionalFormatting>
  <conditionalFormatting sqref="W107 U107">
    <cfRule type="colorScale" priority="175">
      <colorScale>
        <cfvo type="num" val="-1"/>
        <cfvo type="num" val="0"/>
        <cfvo type="num" val="2"/>
        <color rgb="FFF8696B"/>
        <color theme="0" tint="-0.249977111117893"/>
        <color rgb="FF63BE7B"/>
      </colorScale>
    </cfRule>
  </conditionalFormatting>
  <conditionalFormatting sqref="V107">
    <cfRule type="colorScale" priority="174">
      <colorScale>
        <cfvo type="num" val="-1"/>
        <cfvo type="num" val="0"/>
        <cfvo type="num" val="2"/>
        <color rgb="FFF8696B"/>
        <color theme="0" tint="-0.249977111117893"/>
        <color rgb="FF63BE7B"/>
      </colorScale>
    </cfRule>
  </conditionalFormatting>
  <conditionalFormatting sqref="T107">
    <cfRule type="colorScale" priority="172">
      <colorScale>
        <cfvo type="num" val="-1"/>
        <cfvo type="num" val="0"/>
        <cfvo type="num" val="2"/>
        <color rgb="FFF8696B"/>
        <color theme="0" tint="-0.249977111117893"/>
        <color rgb="FF63BE7B"/>
      </colorScale>
    </cfRule>
  </conditionalFormatting>
  <conditionalFormatting sqref="S107">
    <cfRule type="colorScale" priority="171">
      <colorScale>
        <cfvo type="num" val="-1"/>
        <cfvo type="num" val="0"/>
        <cfvo type="num" val="2"/>
        <color rgb="FFF8696B"/>
        <color theme="0" tint="-0.249977111117893"/>
        <color rgb="FF63BE7B"/>
      </colorScale>
    </cfRule>
  </conditionalFormatting>
  <conditionalFormatting sqref="BC112">
    <cfRule type="colorScale" priority="54">
      <colorScale>
        <cfvo type="num" val="-1"/>
        <cfvo type="num" val="0"/>
        <cfvo type="num" val="2"/>
        <color rgb="FFF8696B"/>
        <color theme="0" tint="-0.249977111117893"/>
        <color rgb="FF63BE7B"/>
      </colorScale>
    </cfRule>
  </conditionalFormatting>
  <conditionalFormatting sqref="X107">
    <cfRule type="colorScale" priority="168">
      <colorScale>
        <cfvo type="num" val="-1"/>
        <cfvo type="num" val="0"/>
        <cfvo type="num" val="2"/>
        <color rgb="FFF8696B"/>
        <color theme="0" tint="-0.249977111117893"/>
        <color rgb="FF63BE7B"/>
      </colorScale>
    </cfRule>
  </conditionalFormatting>
  <conditionalFormatting sqref="Y107">
    <cfRule type="colorScale" priority="167">
      <colorScale>
        <cfvo type="num" val="-1"/>
        <cfvo type="num" val="0"/>
        <cfvo type="num" val="2"/>
        <color rgb="FFF8696B"/>
        <color theme="0" tint="-0.249977111117893"/>
        <color rgb="FF63BE7B"/>
      </colorScale>
    </cfRule>
  </conditionalFormatting>
  <conditionalFormatting sqref="AB107">
    <cfRule type="colorScale" priority="166">
      <colorScale>
        <cfvo type="num" val="-1"/>
        <cfvo type="num" val="0"/>
        <cfvo type="num" val="2"/>
        <color rgb="FFF8696B"/>
        <color theme="0" tint="-0.249977111117893"/>
        <color rgb="FF63BE7B"/>
      </colorScale>
    </cfRule>
  </conditionalFormatting>
  <conditionalFormatting sqref="AE107">
    <cfRule type="colorScale" priority="165">
      <colorScale>
        <cfvo type="num" val="-1"/>
        <cfvo type="num" val="0"/>
        <cfvo type="num" val="2"/>
        <color rgb="FFF8696B"/>
        <color theme="0" tint="-0.249977111117893"/>
        <color rgb="FF63BE7B"/>
      </colorScale>
    </cfRule>
  </conditionalFormatting>
  <conditionalFormatting sqref="AH107">
    <cfRule type="colorScale" priority="164">
      <colorScale>
        <cfvo type="num" val="-1"/>
        <cfvo type="num" val="0"/>
        <cfvo type="num" val="2"/>
        <color rgb="FFF8696B"/>
        <color theme="0" tint="-0.249977111117893"/>
        <color rgb="FF63BE7B"/>
      </colorScale>
    </cfRule>
  </conditionalFormatting>
  <conditionalFormatting sqref="AK107">
    <cfRule type="colorScale" priority="163">
      <colorScale>
        <cfvo type="num" val="-1"/>
        <cfvo type="num" val="0"/>
        <cfvo type="num" val="2"/>
        <color rgb="FFF8696B"/>
        <color theme="0" tint="-0.249977111117893"/>
        <color rgb="FF63BE7B"/>
      </colorScale>
    </cfRule>
  </conditionalFormatting>
  <conditionalFormatting sqref="AN107">
    <cfRule type="colorScale" priority="162">
      <colorScale>
        <cfvo type="num" val="-1"/>
        <cfvo type="num" val="0"/>
        <cfvo type="num" val="2"/>
        <color rgb="FFF8696B"/>
        <color theme="0" tint="-0.249977111117893"/>
        <color rgb="FF63BE7B"/>
      </colorScale>
    </cfRule>
  </conditionalFormatting>
  <conditionalFormatting sqref="AQ107">
    <cfRule type="colorScale" priority="161">
      <colorScale>
        <cfvo type="num" val="-1"/>
        <cfvo type="num" val="0"/>
        <cfvo type="num" val="2"/>
        <color rgb="FFF8696B"/>
        <color theme="0" tint="-0.249977111117893"/>
        <color rgb="FF63BE7B"/>
      </colorScale>
    </cfRule>
  </conditionalFormatting>
  <conditionalFormatting sqref="AS107">
    <cfRule type="colorScale" priority="160">
      <colorScale>
        <cfvo type="num" val="-1"/>
        <cfvo type="num" val="0"/>
        <cfvo type="num" val="2"/>
        <color rgb="FFF8696B"/>
        <color theme="0" tint="-0.249977111117893"/>
        <color rgb="FF63BE7B"/>
      </colorScale>
    </cfRule>
  </conditionalFormatting>
  <conditionalFormatting sqref="AW107">
    <cfRule type="colorScale" priority="157">
      <colorScale>
        <cfvo type="num" val="-1"/>
        <cfvo type="num" val="0"/>
        <cfvo type="num" val="2"/>
        <color rgb="FFF8696B"/>
        <color theme="0" tint="-0.249977111117893"/>
        <color rgb="FF63BE7B"/>
      </colorScale>
    </cfRule>
  </conditionalFormatting>
  <conditionalFormatting sqref="AY107">
    <cfRule type="colorScale" priority="156">
      <colorScale>
        <cfvo type="num" val="-1"/>
        <cfvo type="num" val="0"/>
        <cfvo type="num" val="2"/>
        <color rgb="FFF8696B"/>
        <color theme="0" tint="-0.249977111117893"/>
        <color rgb="FF63BE7B"/>
      </colorScale>
    </cfRule>
  </conditionalFormatting>
  <conditionalFormatting sqref="BB107">
    <cfRule type="colorScale" priority="155">
      <colorScale>
        <cfvo type="num" val="-1"/>
        <cfvo type="num" val="0"/>
        <cfvo type="num" val="2"/>
        <color rgb="FFF8696B"/>
        <color theme="0" tint="-0.249977111117893"/>
        <color rgb="FF63BE7B"/>
      </colorScale>
    </cfRule>
  </conditionalFormatting>
  <conditionalFormatting sqref="AZ107">
    <cfRule type="colorScale" priority="154">
      <colorScale>
        <cfvo type="num" val="-1"/>
        <cfvo type="num" val="0"/>
        <cfvo type="num" val="2"/>
        <color rgb="FFF8696B"/>
        <color theme="0" tint="-0.249977111117893"/>
        <color rgb="FF63BE7B"/>
      </colorScale>
    </cfRule>
  </conditionalFormatting>
  <conditionalFormatting sqref="BC107">
    <cfRule type="colorScale" priority="153">
      <colorScale>
        <cfvo type="num" val="-1"/>
        <cfvo type="num" val="0"/>
        <cfvo type="num" val="2"/>
        <color rgb="FFF8696B"/>
        <color theme="0" tint="-0.249977111117893"/>
        <color rgb="FF63BE7B"/>
      </colorScale>
    </cfRule>
  </conditionalFormatting>
  <conditionalFormatting sqref="AT107">
    <cfRule type="colorScale" priority="152">
      <colorScale>
        <cfvo type="num" val="-1"/>
        <cfvo type="num" val="0"/>
        <cfvo type="num" val="2"/>
        <color rgb="FFF8696B"/>
        <color theme="0" tint="-0.249977111117893"/>
        <color rgb="FF63BE7B"/>
      </colorScale>
    </cfRule>
  </conditionalFormatting>
  <conditionalFormatting sqref="AV107">
    <cfRule type="colorScale" priority="151">
      <colorScale>
        <cfvo type="num" val="-1"/>
        <cfvo type="num" val="0"/>
        <cfvo type="num" val="2"/>
        <color rgb="FFF8696B"/>
        <color theme="0" tint="-0.249977111117893"/>
        <color rgb="FF63BE7B"/>
      </colorScale>
    </cfRule>
  </conditionalFormatting>
  <conditionalFormatting sqref="W108 U108">
    <cfRule type="colorScale" priority="150">
      <colorScale>
        <cfvo type="num" val="-1"/>
        <cfvo type="num" val="0"/>
        <cfvo type="num" val="2"/>
        <color rgb="FFF8696B"/>
        <color theme="0" tint="-0.249977111117893"/>
        <color rgb="FF63BE7B"/>
      </colorScale>
    </cfRule>
  </conditionalFormatting>
  <conditionalFormatting sqref="V108">
    <cfRule type="colorScale" priority="149">
      <colorScale>
        <cfvo type="num" val="-1"/>
        <cfvo type="num" val="0"/>
        <cfvo type="num" val="2"/>
        <color rgb="FFF8696B"/>
        <color theme="0" tint="-0.249977111117893"/>
        <color rgb="FF63BE7B"/>
      </colorScale>
    </cfRule>
  </conditionalFormatting>
  <conditionalFormatting sqref="T108">
    <cfRule type="colorScale" priority="148">
      <colorScale>
        <cfvo type="num" val="-1"/>
        <cfvo type="num" val="0"/>
        <cfvo type="num" val="2"/>
        <color rgb="FFF8696B"/>
        <color theme="0" tint="-0.249977111117893"/>
        <color rgb="FF63BE7B"/>
      </colorScale>
    </cfRule>
  </conditionalFormatting>
  <conditionalFormatting sqref="S108">
    <cfRule type="colorScale" priority="147">
      <colorScale>
        <cfvo type="num" val="-1"/>
        <cfvo type="num" val="0"/>
        <cfvo type="num" val="2"/>
        <color rgb="FFF8696B"/>
        <color theme="0" tint="-0.249977111117893"/>
        <color rgb="FF63BE7B"/>
      </colorScale>
    </cfRule>
  </conditionalFormatting>
  <conditionalFormatting sqref="X108">
    <cfRule type="colorScale" priority="146">
      <colorScale>
        <cfvo type="num" val="-1"/>
        <cfvo type="num" val="0"/>
        <cfvo type="num" val="2"/>
        <color rgb="FFF8696B"/>
        <color theme="0" tint="-0.249977111117893"/>
        <color rgb="FF63BE7B"/>
      </colorScale>
    </cfRule>
  </conditionalFormatting>
  <conditionalFormatting sqref="Y108">
    <cfRule type="colorScale" priority="145">
      <colorScale>
        <cfvo type="num" val="-1"/>
        <cfvo type="num" val="0"/>
        <cfvo type="num" val="2"/>
        <color rgb="FFF8696B"/>
        <color theme="0" tint="-0.249977111117893"/>
        <color rgb="FF63BE7B"/>
      </colorScale>
    </cfRule>
  </conditionalFormatting>
  <conditionalFormatting sqref="AB108">
    <cfRule type="colorScale" priority="144">
      <colorScale>
        <cfvo type="num" val="-1"/>
        <cfvo type="num" val="0"/>
        <cfvo type="num" val="2"/>
        <color rgb="FFF8696B"/>
        <color theme="0" tint="-0.249977111117893"/>
        <color rgb="FF63BE7B"/>
      </colorScale>
    </cfRule>
  </conditionalFormatting>
  <conditionalFormatting sqref="AE108">
    <cfRule type="colorScale" priority="143">
      <colorScale>
        <cfvo type="num" val="-1"/>
        <cfvo type="num" val="0"/>
        <cfvo type="num" val="2"/>
        <color rgb="FFF8696B"/>
        <color theme="0" tint="-0.249977111117893"/>
        <color rgb="FF63BE7B"/>
      </colorScale>
    </cfRule>
  </conditionalFormatting>
  <conditionalFormatting sqref="AH108">
    <cfRule type="colorScale" priority="142">
      <colorScale>
        <cfvo type="num" val="-1"/>
        <cfvo type="num" val="0"/>
        <cfvo type="num" val="2"/>
        <color rgb="FFF8696B"/>
        <color theme="0" tint="-0.249977111117893"/>
        <color rgb="FF63BE7B"/>
      </colorScale>
    </cfRule>
  </conditionalFormatting>
  <conditionalFormatting sqref="AK108">
    <cfRule type="colorScale" priority="141">
      <colorScale>
        <cfvo type="num" val="-1"/>
        <cfvo type="num" val="0"/>
        <cfvo type="num" val="2"/>
        <color rgb="FFF8696B"/>
        <color theme="0" tint="-0.249977111117893"/>
        <color rgb="FF63BE7B"/>
      </colorScale>
    </cfRule>
  </conditionalFormatting>
  <conditionalFormatting sqref="AN108">
    <cfRule type="colorScale" priority="140">
      <colorScale>
        <cfvo type="num" val="-1"/>
        <cfvo type="num" val="0"/>
        <cfvo type="num" val="2"/>
        <color rgb="FFF8696B"/>
        <color theme="0" tint="-0.249977111117893"/>
        <color rgb="FF63BE7B"/>
      </colorScale>
    </cfRule>
  </conditionalFormatting>
  <conditionalFormatting sqref="AQ108">
    <cfRule type="colorScale" priority="139">
      <colorScale>
        <cfvo type="num" val="-1"/>
        <cfvo type="num" val="0"/>
        <cfvo type="num" val="2"/>
        <color rgb="FFF8696B"/>
        <color theme="0" tint="-0.249977111117893"/>
        <color rgb="FF63BE7B"/>
      </colorScale>
    </cfRule>
  </conditionalFormatting>
  <conditionalFormatting sqref="AS108">
    <cfRule type="colorScale" priority="138">
      <colorScale>
        <cfvo type="num" val="-1"/>
        <cfvo type="num" val="0"/>
        <cfvo type="num" val="2"/>
        <color rgb="FFF8696B"/>
        <color theme="0" tint="-0.249977111117893"/>
        <color rgb="FF63BE7B"/>
      </colorScale>
    </cfRule>
  </conditionalFormatting>
  <conditionalFormatting sqref="AT108">
    <cfRule type="colorScale" priority="137">
      <colorScale>
        <cfvo type="num" val="-1"/>
        <cfvo type="num" val="0"/>
        <cfvo type="num" val="2"/>
        <color rgb="FFF8696B"/>
        <color theme="0" tint="-0.249977111117893"/>
        <color rgb="FF63BE7B"/>
      </colorScale>
    </cfRule>
  </conditionalFormatting>
  <conditionalFormatting sqref="AV108">
    <cfRule type="colorScale" priority="136">
      <colorScale>
        <cfvo type="num" val="-1"/>
        <cfvo type="num" val="0"/>
        <cfvo type="num" val="2"/>
        <color rgb="FFF8696B"/>
        <color theme="0" tint="-0.249977111117893"/>
        <color rgb="FF63BE7B"/>
      </colorScale>
    </cfRule>
  </conditionalFormatting>
  <conditionalFormatting sqref="AW108">
    <cfRule type="colorScale" priority="135">
      <colorScale>
        <cfvo type="num" val="-1"/>
        <cfvo type="num" val="0"/>
        <cfvo type="num" val="2"/>
        <color rgb="FFF8696B"/>
        <color theme="0" tint="-0.249977111117893"/>
        <color rgb="FF63BE7B"/>
      </colorScale>
    </cfRule>
  </conditionalFormatting>
  <conditionalFormatting sqref="AY108">
    <cfRule type="colorScale" priority="134">
      <colorScale>
        <cfvo type="num" val="-1"/>
        <cfvo type="num" val="0"/>
        <cfvo type="num" val="2"/>
        <color rgb="FFF8696B"/>
        <color theme="0" tint="-0.249977111117893"/>
        <color rgb="FF63BE7B"/>
      </colorScale>
    </cfRule>
  </conditionalFormatting>
  <conditionalFormatting sqref="BB108">
    <cfRule type="colorScale" priority="133">
      <colorScale>
        <cfvo type="num" val="-1"/>
        <cfvo type="num" val="0"/>
        <cfvo type="num" val="2"/>
        <color rgb="FFF8696B"/>
        <color theme="0" tint="-0.249977111117893"/>
        <color rgb="FF63BE7B"/>
      </colorScale>
    </cfRule>
  </conditionalFormatting>
  <conditionalFormatting sqref="AZ108">
    <cfRule type="colorScale" priority="132">
      <colorScale>
        <cfvo type="num" val="-1"/>
        <cfvo type="num" val="0"/>
        <cfvo type="num" val="2"/>
        <color rgb="FFF8696B"/>
        <color theme="0" tint="-0.249977111117893"/>
        <color rgb="FF63BE7B"/>
      </colorScale>
    </cfRule>
  </conditionalFormatting>
  <conditionalFormatting sqref="BC108">
    <cfRule type="colorScale" priority="131">
      <colorScale>
        <cfvo type="num" val="-1"/>
        <cfvo type="num" val="0"/>
        <cfvo type="num" val="2"/>
        <color rgb="FFF8696B"/>
        <color theme="0" tint="-0.249977111117893"/>
        <color rgb="FF63BE7B"/>
      </colorScale>
    </cfRule>
  </conditionalFormatting>
  <conditionalFormatting sqref="W109 U109">
    <cfRule type="colorScale" priority="130">
      <colorScale>
        <cfvo type="num" val="-1"/>
        <cfvo type="num" val="0"/>
        <cfvo type="num" val="2"/>
        <color rgb="FFF8696B"/>
        <color theme="0" tint="-0.249977111117893"/>
        <color rgb="FF63BE7B"/>
      </colorScale>
    </cfRule>
  </conditionalFormatting>
  <conditionalFormatting sqref="V109">
    <cfRule type="colorScale" priority="129">
      <colorScale>
        <cfvo type="num" val="-1"/>
        <cfvo type="num" val="0"/>
        <cfvo type="num" val="2"/>
        <color rgb="FFF8696B"/>
        <color theme="0" tint="-0.249977111117893"/>
        <color rgb="FF63BE7B"/>
      </colorScale>
    </cfRule>
  </conditionalFormatting>
  <conditionalFormatting sqref="T109">
    <cfRule type="colorScale" priority="128">
      <colorScale>
        <cfvo type="num" val="-1"/>
        <cfvo type="num" val="0"/>
        <cfvo type="num" val="2"/>
        <color rgb="FFF8696B"/>
        <color theme="0" tint="-0.249977111117893"/>
        <color rgb="FF63BE7B"/>
      </colorScale>
    </cfRule>
  </conditionalFormatting>
  <conditionalFormatting sqref="S109">
    <cfRule type="colorScale" priority="127">
      <colorScale>
        <cfvo type="num" val="-1"/>
        <cfvo type="num" val="0"/>
        <cfvo type="num" val="2"/>
        <color rgb="FFF8696B"/>
        <color theme="0" tint="-0.249977111117893"/>
        <color rgb="FF63BE7B"/>
      </colorScale>
    </cfRule>
  </conditionalFormatting>
  <conditionalFormatting sqref="X109">
    <cfRule type="colorScale" priority="125">
      <colorScale>
        <cfvo type="num" val="-1"/>
        <cfvo type="num" val="0"/>
        <cfvo type="num" val="2"/>
        <color rgb="FFF8696B"/>
        <color theme="0" tint="-0.249977111117893"/>
        <color rgb="FF63BE7B"/>
      </colorScale>
    </cfRule>
  </conditionalFormatting>
  <conditionalFormatting sqref="Y109">
    <cfRule type="colorScale" priority="124">
      <colorScale>
        <cfvo type="num" val="-1"/>
        <cfvo type="num" val="0"/>
        <cfvo type="num" val="2"/>
        <color rgb="FFF8696B"/>
        <color theme="0" tint="-0.249977111117893"/>
        <color rgb="FF63BE7B"/>
      </colorScale>
    </cfRule>
  </conditionalFormatting>
  <conditionalFormatting sqref="AB109">
    <cfRule type="colorScale" priority="123">
      <colorScale>
        <cfvo type="num" val="-1"/>
        <cfvo type="num" val="0"/>
        <cfvo type="num" val="2"/>
        <color rgb="FFF8696B"/>
        <color theme="0" tint="-0.249977111117893"/>
        <color rgb="FF63BE7B"/>
      </colorScale>
    </cfRule>
  </conditionalFormatting>
  <conditionalFormatting sqref="AE109">
    <cfRule type="colorScale" priority="122">
      <colorScale>
        <cfvo type="num" val="-1"/>
        <cfvo type="num" val="0"/>
        <cfvo type="num" val="2"/>
        <color rgb="FFF8696B"/>
        <color theme="0" tint="-0.249977111117893"/>
        <color rgb="FF63BE7B"/>
      </colorScale>
    </cfRule>
  </conditionalFormatting>
  <conditionalFormatting sqref="AH109">
    <cfRule type="colorScale" priority="121">
      <colorScale>
        <cfvo type="num" val="-1"/>
        <cfvo type="num" val="0"/>
        <cfvo type="num" val="2"/>
        <color rgb="FFF8696B"/>
        <color theme="0" tint="-0.249977111117893"/>
        <color rgb="FF63BE7B"/>
      </colorScale>
    </cfRule>
  </conditionalFormatting>
  <conditionalFormatting sqref="AK109">
    <cfRule type="colorScale" priority="120">
      <colorScale>
        <cfvo type="num" val="-1"/>
        <cfvo type="num" val="0"/>
        <cfvo type="num" val="2"/>
        <color rgb="FFF8696B"/>
        <color theme="0" tint="-0.249977111117893"/>
        <color rgb="FF63BE7B"/>
      </colorScale>
    </cfRule>
  </conditionalFormatting>
  <conditionalFormatting sqref="AN109">
    <cfRule type="colorScale" priority="119">
      <colorScale>
        <cfvo type="num" val="-1"/>
        <cfvo type="num" val="0"/>
        <cfvo type="num" val="2"/>
        <color rgb="FFF8696B"/>
        <color theme="0" tint="-0.249977111117893"/>
        <color rgb="FF63BE7B"/>
      </colorScale>
    </cfRule>
  </conditionalFormatting>
  <conditionalFormatting sqref="AQ109">
    <cfRule type="colorScale" priority="118">
      <colorScale>
        <cfvo type="num" val="-1"/>
        <cfvo type="num" val="0"/>
        <cfvo type="num" val="2"/>
        <color rgb="FFF8696B"/>
        <color theme="0" tint="-0.249977111117893"/>
        <color rgb="FF63BE7B"/>
      </colorScale>
    </cfRule>
  </conditionalFormatting>
  <conditionalFormatting sqref="AW109">
    <cfRule type="colorScale" priority="117">
      <colorScale>
        <cfvo type="num" val="-1"/>
        <cfvo type="num" val="0"/>
        <cfvo type="num" val="2"/>
        <color rgb="FFF8696B"/>
        <color theme="0" tint="-0.249977111117893"/>
        <color rgb="FF63BE7B"/>
      </colorScale>
    </cfRule>
  </conditionalFormatting>
  <conditionalFormatting sqref="AZ109">
    <cfRule type="colorScale" priority="116">
      <colorScale>
        <cfvo type="num" val="-1"/>
        <cfvo type="num" val="0"/>
        <cfvo type="num" val="2"/>
        <color rgb="FFF8696B"/>
        <color theme="0" tint="-0.249977111117893"/>
        <color rgb="FF63BE7B"/>
      </colorScale>
    </cfRule>
  </conditionalFormatting>
  <conditionalFormatting sqref="BC109">
    <cfRule type="colorScale" priority="115">
      <colorScale>
        <cfvo type="num" val="-1"/>
        <cfvo type="num" val="0"/>
        <cfvo type="num" val="2"/>
        <color rgb="FFF8696B"/>
        <color theme="0" tint="-0.249977111117893"/>
        <color rgb="FF63BE7B"/>
      </colorScale>
    </cfRule>
  </conditionalFormatting>
  <conditionalFormatting sqref="AT109">
    <cfRule type="colorScale" priority="114">
      <colorScale>
        <cfvo type="num" val="-1"/>
        <cfvo type="num" val="0"/>
        <cfvo type="num" val="2"/>
        <color rgb="FFF8696B"/>
        <color theme="0" tint="-0.249977111117893"/>
        <color rgb="FF63BE7B"/>
      </colorScale>
    </cfRule>
  </conditionalFormatting>
  <conditionalFormatting sqref="U110 W110">
    <cfRule type="colorScale" priority="113">
      <colorScale>
        <cfvo type="num" val="-1"/>
        <cfvo type="num" val="0"/>
        <cfvo type="num" val="2"/>
        <color rgb="FFF8696B"/>
        <color theme="0" tint="-0.249977111117893"/>
        <color rgb="FF63BE7B"/>
      </colorScale>
    </cfRule>
  </conditionalFormatting>
  <conditionalFormatting sqref="V110">
    <cfRule type="colorScale" priority="112">
      <colorScale>
        <cfvo type="num" val="-1"/>
        <cfvo type="num" val="0"/>
        <cfvo type="num" val="2"/>
        <color rgb="FFF8696B"/>
        <color theme="0" tint="-0.249977111117893"/>
        <color rgb="FF63BE7B"/>
      </colorScale>
    </cfRule>
  </conditionalFormatting>
  <conditionalFormatting sqref="T110">
    <cfRule type="colorScale" priority="111">
      <colorScale>
        <cfvo type="num" val="-1"/>
        <cfvo type="num" val="0"/>
        <cfvo type="num" val="2"/>
        <color rgb="FFF8696B"/>
        <color theme="0" tint="-0.249977111117893"/>
        <color rgb="FF63BE7B"/>
      </colorScale>
    </cfRule>
  </conditionalFormatting>
  <conditionalFormatting sqref="S110">
    <cfRule type="colorScale" priority="110">
      <colorScale>
        <cfvo type="num" val="-1"/>
        <cfvo type="num" val="0"/>
        <cfvo type="num" val="2"/>
        <color rgb="FFF8696B"/>
        <color theme="0" tint="-0.249977111117893"/>
        <color rgb="FF63BE7B"/>
      </colorScale>
    </cfRule>
  </conditionalFormatting>
  <conditionalFormatting sqref="X110">
    <cfRule type="colorScale" priority="109">
      <colorScale>
        <cfvo type="num" val="-1"/>
        <cfvo type="num" val="0"/>
        <cfvo type="num" val="2"/>
        <color rgb="FFF8696B"/>
        <color theme="0" tint="-0.249977111117893"/>
        <color rgb="FF63BE7B"/>
      </colorScale>
    </cfRule>
  </conditionalFormatting>
  <conditionalFormatting sqref="Y110">
    <cfRule type="colorScale" priority="108">
      <colorScale>
        <cfvo type="num" val="-1"/>
        <cfvo type="num" val="0"/>
        <cfvo type="num" val="2"/>
        <color rgb="FFF8696B"/>
        <color theme="0" tint="-0.249977111117893"/>
        <color rgb="FF63BE7B"/>
      </colorScale>
    </cfRule>
  </conditionalFormatting>
  <conditionalFormatting sqref="AB110">
    <cfRule type="colorScale" priority="107">
      <colorScale>
        <cfvo type="num" val="-1"/>
        <cfvo type="num" val="0"/>
        <cfvo type="num" val="2"/>
        <color rgb="FFF8696B"/>
        <color theme="0" tint="-0.249977111117893"/>
        <color rgb="FF63BE7B"/>
      </colorScale>
    </cfRule>
  </conditionalFormatting>
  <conditionalFormatting sqref="AE110">
    <cfRule type="colorScale" priority="106">
      <colorScale>
        <cfvo type="num" val="-1"/>
        <cfvo type="num" val="0"/>
        <cfvo type="num" val="2"/>
        <color rgb="FFF8696B"/>
        <color theme="0" tint="-0.249977111117893"/>
        <color rgb="FF63BE7B"/>
      </colorScale>
    </cfRule>
  </conditionalFormatting>
  <conditionalFormatting sqref="AH110">
    <cfRule type="colorScale" priority="105">
      <colorScale>
        <cfvo type="num" val="-1"/>
        <cfvo type="num" val="0"/>
        <cfvo type="num" val="2"/>
        <color rgb="FFF8696B"/>
        <color theme="0" tint="-0.249977111117893"/>
        <color rgb="FF63BE7B"/>
      </colorScale>
    </cfRule>
  </conditionalFormatting>
  <conditionalFormatting sqref="AK110">
    <cfRule type="colorScale" priority="104">
      <colorScale>
        <cfvo type="num" val="-1"/>
        <cfvo type="num" val="0"/>
        <cfvo type="num" val="2"/>
        <color rgb="FFF8696B"/>
        <color theme="0" tint="-0.249977111117893"/>
        <color rgb="FF63BE7B"/>
      </colorScale>
    </cfRule>
  </conditionalFormatting>
  <conditionalFormatting sqref="AN110">
    <cfRule type="colorScale" priority="103">
      <colorScale>
        <cfvo type="num" val="-1"/>
        <cfvo type="num" val="0"/>
        <cfvo type="num" val="2"/>
        <color rgb="FFF8696B"/>
        <color theme="0" tint="-0.249977111117893"/>
        <color rgb="FF63BE7B"/>
      </colorScale>
    </cfRule>
  </conditionalFormatting>
  <conditionalFormatting sqref="AQ110">
    <cfRule type="colorScale" priority="102">
      <colorScale>
        <cfvo type="num" val="-1"/>
        <cfvo type="num" val="0"/>
        <cfvo type="num" val="2"/>
        <color rgb="FFF8696B"/>
        <color theme="0" tint="-0.249977111117893"/>
        <color rgb="FF63BE7B"/>
      </colorScale>
    </cfRule>
  </conditionalFormatting>
  <conditionalFormatting sqref="AS110">
    <cfRule type="colorScale" priority="101">
      <colorScale>
        <cfvo type="num" val="-1"/>
        <cfvo type="num" val="0"/>
        <cfvo type="num" val="2"/>
        <color rgb="FFF8696B"/>
        <color theme="0" tint="-0.249977111117893"/>
        <color rgb="FF63BE7B"/>
      </colorScale>
    </cfRule>
  </conditionalFormatting>
  <conditionalFormatting sqref="AT110">
    <cfRule type="colorScale" priority="100">
      <colorScale>
        <cfvo type="num" val="-1"/>
        <cfvo type="num" val="0"/>
        <cfvo type="num" val="2"/>
        <color rgb="FFF8696B"/>
        <color theme="0" tint="-0.249977111117893"/>
        <color rgb="FF63BE7B"/>
      </colorScale>
    </cfRule>
  </conditionalFormatting>
  <conditionalFormatting sqref="AV110">
    <cfRule type="colorScale" priority="99">
      <colorScale>
        <cfvo type="num" val="-1"/>
        <cfvo type="num" val="0"/>
        <cfvo type="num" val="2"/>
        <color rgb="FFF8696B"/>
        <color theme="0" tint="-0.249977111117893"/>
        <color rgb="FF63BE7B"/>
      </colorScale>
    </cfRule>
  </conditionalFormatting>
  <conditionalFormatting sqref="AW110">
    <cfRule type="colorScale" priority="98">
      <colorScale>
        <cfvo type="num" val="-1"/>
        <cfvo type="num" val="0"/>
        <cfvo type="num" val="2"/>
        <color rgb="FFF8696B"/>
        <color theme="0" tint="-0.249977111117893"/>
        <color rgb="FF63BE7B"/>
      </colorScale>
    </cfRule>
  </conditionalFormatting>
  <conditionalFormatting sqref="AY110">
    <cfRule type="colorScale" priority="97">
      <colorScale>
        <cfvo type="num" val="-1"/>
        <cfvo type="num" val="0"/>
        <cfvo type="num" val="2"/>
        <color rgb="FFF8696B"/>
        <color theme="0" tint="-0.249977111117893"/>
        <color rgb="FF63BE7B"/>
      </colorScale>
    </cfRule>
  </conditionalFormatting>
  <conditionalFormatting sqref="BB110">
    <cfRule type="colorScale" priority="96">
      <colorScale>
        <cfvo type="num" val="-1"/>
        <cfvo type="num" val="0"/>
        <cfvo type="num" val="2"/>
        <color rgb="FFF8696B"/>
        <color theme="0" tint="-0.249977111117893"/>
        <color rgb="FF63BE7B"/>
      </colorScale>
    </cfRule>
  </conditionalFormatting>
  <conditionalFormatting sqref="AZ110">
    <cfRule type="colorScale" priority="95">
      <colorScale>
        <cfvo type="num" val="-1"/>
        <cfvo type="num" val="0"/>
        <cfvo type="num" val="2"/>
        <color rgb="FFF8696B"/>
        <color theme="0" tint="-0.249977111117893"/>
        <color rgb="FF63BE7B"/>
      </colorScale>
    </cfRule>
  </conditionalFormatting>
  <conditionalFormatting sqref="BC110">
    <cfRule type="colorScale" priority="94">
      <colorScale>
        <cfvo type="num" val="-1"/>
        <cfvo type="num" val="0"/>
        <cfvo type="num" val="2"/>
        <color rgb="FFF8696B"/>
        <color theme="0" tint="-0.249977111117893"/>
        <color rgb="FF63BE7B"/>
      </colorScale>
    </cfRule>
  </conditionalFormatting>
  <conditionalFormatting sqref="X111">
    <cfRule type="colorScale" priority="93">
      <colorScale>
        <cfvo type="num" val="-1"/>
        <cfvo type="num" val="0"/>
        <cfvo type="num" val="2"/>
        <color rgb="FFF8696B"/>
        <color theme="0" tint="-0.249977111117893"/>
        <color rgb="FF63BE7B"/>
      </colorScale>
    </cfRule>
  </conditionalFormatting>
  <conditionalFormatting sqref="U111 W111">
    <cfRule type="colorScale" priority="92">
      <colorScale>
        <cfvo type="num" val="-1"/>
        <cfvo type="num" val="0"/>
        <cfvo type="num" val="2"/>
        <color rgb="FFF8696B"/>
        <color theme="0" tint="-0.249977111117893"/>
        <color rgb="FF63BE7B"/>
      </colorScale>
    </cfRule>
  </conditionalFormatting>
  <conditionalFormatting sqref="V111">
    <cfRule type="colorScale" priority="91">
      <colorScale>
        <cfvo type="num" val="-1"/>
        <cfvo type="num" val="0"/>
        <cfvo type="num" val="2"/>
        <color rgb="FFF8696B"/>
        <color theme="0" tint="-0.249977111117893"/>
        <color rgb="FF63BE7B"/>
      </colorScale>
    </cfRule>
  </conditionalFormatting>
  <conditionalFormatting sqref="T111">
    <cfRule type="colorScale" priority="90">
      <colorScale>
        <cfvo type="num" val="-1"/>
        <cfvo type="num" val="0"/>
        <cfvo type="num" val="2"/>
        <color rgb="FFF8696B"/>
        <color theme="0" tint="-0.249977111117893"/>
        <color rgb="FF63BE7B"/>
      </colorScale>
    </cfRule>
  </conditionalFormatting>
  <conditionalFormatting sqref="S111">
    <cfRule type="colorScale" priority="89">
      <colorScale>
        <cfvo type="num" val="-1"/>
        <cfvo type="num" val="0"/>
        <cfvo type="num" val="2"/>
        <color rgb="FFF8696B"/>
        <color theme="0" tint="-0.249977111117893"/>
        <color rgb="FF63BE7B"/>
      </colorScale>
    </cfRule>
  </conditionalFormatting>
  <conditionalFormatting sqref="Y111">
    <cfRule type="colorScale" priority="88">
      <colorScale>
        <cfvo type="num" val="-1"/>
        <cfvo type="num" val="0"/>
        <cfvo type="num" val="2"/>
        <color rgb="FFF8696B"/>
        <color theme="0" tint="-0.249977111117893"/>
        <color rgb="FF63BE7B"/>
      </colorScale>
    </cfRule>
  </conditionalFormatting>
  <conditionalFormatting sqref="AB111">
    <cfRule type="colorScale" priority="87">
      <colorScale>
        <cfvo type="num" val="-1"/>
        <cfvo type="num" val="0"/>
        <cfvo type="num" val="2"/>
        <color rgb="FFF8696B"/>
        <color theme="0" tint="-0.249977111117893"/>
        <color rgb="FF63BE7B"/>
      </colorScale>
    </cfRule>
  </conditionalFormatting>
  <conditionalFormatting sqref="AE111">
    <cfRule type="colorScale" priority="86">
      <colorScale>
        <cfvo type="num" val="-1"/>
        <cfvo type="num" val="0"/>
        <cfvo type="num" val="2"/>
        <color rgb="FFF8696B"/>
        <color theme="0" tint="-0.249977111117893"/>
        <color rgb="FF63BE7B"/>
      </colorScale>
    </cfRule>
  </conditionalFormatting>
  <conditionalFormatting sqref="AH111">
    <cfRule type="colorScale" priority="85">
      <colorScale>
        <cfvo type="num" val="-1"/>
        <cfvo type="num" val="0"/>
        <cfvo type="num" val="2"/>
        <color rgb="FFF8696B"/>
        <color theme="0" tint="-0.249977111117893"/>
        <color rgb="FF63BE7B"/>
      </colorScale>
    </cfRule>
  </conditionalFormatting>
  <conditionalFormatting sqref="AK111">
    <cfRule type="colorScale" priority="84">
      <colorScale>
        <cfvo type="num" val="-1"/>
        <cfvo type="num" val="0"/>
        <cfvo type="num" val="2"/>
        <color rgb="FFF8696B"/>
        <color theme="0" tint="-0.249977111117893"/>
        <color rgb="FF63BE7B"/>
      </colorScale>
    </cfRule>
  </conditionalFormatting>
  <conditionalFormatting sqref="AN111">
    <cfRule type="colorScale" priority="83">
      <colorScale>
        <cfvo type="num" val="-1"/>
        <cfvo type="num" val="0"/>
        <cfvo type="num" val="2"/>
        <color rgb="FFF8696B"/>
        <color theme="0" tint="-0.249977111117893"/>
        <color rgb="FF63BE7B"/>
      </colorScale>
    </cfRule>
  </conditionalFormatting>
  <conditionalFormatting sqref="AQ111">
    <cfRule type="colorScale" priority="82">
      <colorScale>
        <cfvo type="num" val="-1"/>
        <cfvo type="num" val="0"/>
        <cfvo type="num" val="2"/>
        <color rgb="FFF8696B"/>
        <color theme="0" tint="-0.249977111117893"/>
        <color rgb="FF63BE7B"/>
      </colorScale>
    </cfRule>
  </conditionalFormatting>
  <conditionalFormatting sqref="AS111">
    <cfRule type="colorScale" priority="81">
      <colorScale>
        <cfvo type="num" val="-1"/>
        <cfvo type="num" val="0"/>
        <cfvo type="num" val="2"/>
        <color rgb="FFF8696B"/>
        <color theme="0" tint="-0.249977111117893"/>
        <color rgb="FF63BE7B"/>
      </colorScale>
    </cfRule>
  </conditionalFormatting>
  <conditionalFormatting sqref="AT111">
    <cfRule type="colorScale" priority="80">
      <colorScale>
        <cfvo type="num" val="-1"/>
        <cfvo type="num" val="0"/>
        <cfvo type="num" val="2"/>
        <color rgb="FFF8696B"/>
        <color theme="0" tint="-0.249977111117893"/>
        <color rgb="FF63BE7B"/>
      </colorScale>
    </cfRule>
  </conditionalFormatting>
  <conditionalFormatting sqref="AV111">
    <cfRule type="colorScale" priority="79">
      <colorScale>
        <cfvo type="num" val="-1"/>
        <cfvo type="num" val="0"/>
        <cfvo type="num" val="2"/>
        <color rgb="FFF8696B"/>
        <color theme="0" tint="-0.249977111117893"/>
        <color rgb="FF63BE7B"/>
      </colorScale>
    </cfRule>
  </conditionalFormatting>
  <conditionalFormatting sqref="AW111">
    <cfRule type="colorScale" priority="78">
      <colorScale>
        <cfvo type="num" val="-1"/>
        <cfvo type="num" val="0"/>
        <cfvo type="num" val="2"/>
        <color rgb="FFF8696B"/>
        <color theme="0" tint="-0.249977111117893"/>
        <color rgb="FF63BE7B"/>
      </colorScale>
    </cfRule>
  </conditionalFormatting>
  <conditionalFormatting sqref="AY111">
    <cfRule type="colorScale" priority="77">
      <colorScale>
        <cfvo type="num" val="-1"/>
        <cfvo type="num" val="0"/>
        <cfvo type="num" val="2"/>
        <color rgb="FFF8696B"/>
        <color theme="0" tint="-0.249977111117893"/>
        <color rgb="FF63BE7B"/>
      </colorScale>
    </cfRule>
  </conditionalFormatting>
  <conditionalFormatting sqref="BB111">
    <cfRule type="colorScale" priority="76">
      <colorScale>
        <cfvo type="num" val="-1"/>
        <cfvo type="num" val="0"/>
        <cfvo type="num" val="2"/>
        <color rgb="FFF8696B"/>
        <color theme="0" tint="-0.249977111117893"/>
        <color rgb="FF63BE7B"/>
      </colorScale>
    </cfRule>
  </conditionalFormatting>
  <conditionalFormatting sqref="AZ111">
    <cfRule type="colorScale" priority="75">
      <colorScale>
        <cfvo type="num" val="-1"/>
        <cfvo type="num" val="0"/>
        <cfvo type="num" val="2"/>
        <color rgb="FFF8696B"/>
        <color theme="0" tint="-0.249977111117893"/>
        <color rgb="FF63BE7B"/>
      </colorScale>
    </cfRule>
  </conditionalFormatting>
  <conditionalFormatting sqref="BC111">
    <cfRule type="colorScale" priority="74">
      <colorScale>
        <cfvo type="num" val="-1"/>
        <cfvo type="num" val="0"/>
        <cfvo type="num" val="2"/>
        <color rgb="FFF8696B"/>
        <color theme="0" tint="-0.249977111117893"/>
        <color rgb="FF63BE7B"/>
      </colorScale>
    </cfRule>
  </conditionalFormatting>
  <conditionalFormatting sqref="T112">
    <cfRule type="colorScale" priority="73">
      <colorScale>
        <cfvo type="num" val="-1"/>
        <cfvo type="num" val="0"/>
        <cfvo type="num" val="2"/>
        <color rgb="FFF8696B"/>
        <color theme="0" tint="-0.249977111117893"/>
        <color rgb="FF63BE7B"/>
      </colorScale>
    </cfRule>
  </conditionalFormatting>
  <conditionalFormatting sqref="S112">
    <cfRule type="colorScale" priority="72">
      <colorScale>
        <cfvo type="num" val="-1"/>
        <cfvo type="num" val="0"/>
        <cfvo type="num" val="2"/>
        <color rgb="FFF8696B"/>
        <color theme="0" tint="-0.249977111117893"/>
        <color rgb="FF63BE7B"/>
      </colorScale>
    </cfRule>
  </conditionalFormatting>
  <conditionalFormatting sqref="W112 U112">
    <cfRule type="colorScale" priority="71">
      <colorScale>
        <cfvo type="num" val="-1"/>
        <cfvo type="num" val="0"/>
        <cfvo type="num" val="2"/>
        <color rgb="FFF8696B"/>
        <color theme="0" tint="-0.249977111117893"/>
        <color rgb="FF63BE7B"/>
      </colorScale>
    </cfRule>
  </conditionalFormatting>
  <conditionalFormatting sqref="V112">
    <cfRule type="colorScale" priority="70">
      <colorScale>
        <cfvo type="num" val="-1"/>
        <cfvo type="num" val="0"/>
        <cfvo type="num" val="2"/>
        <color rgb="FFF8696B"/>
        <color theme="0" tint="-0.249977111117893"/>
        <color rgb="FF63BE7B"/>
      </colorScale>
    </cfRule>
  </conditionalFormatting>
  <conditionalFormatting sqref="Y112">
    <cfRule type="colorScale" priority="69">
      <colorScale>
        <cfvo type="num" val="-1"/>
        <cfvo type="num" val="0"/>
        <cfvo type="num" val="2"/>
        <color rgb="FFF8696B"/>
        <color theme="0" tint="-0.249977111117893"/>
        <color rgb="FF63BE7B"/>
      </colorScale>
    </cfRule>
  </conditionalFormatting>
  <conditionalFormatting sqref="AB112">
    <cfRule type="colorScale" priority="68">
      <colorScale>
        <cfvo type="num" val="-1"/>
        <cfvo type="num" val="0"/>
        <cfvo type="num" val="2"/>
        <color rgb="FFF8696B"/>
        <color theme="0" tint="-0.249977111117893"/>
        <color rgb="FF63BE7B"/>
      </colorScale>
    </cfRule>
  </conditionalFormatting>
  <conditionalFormatting sqref="AE112">
    <cfRule type="colorScale" priority="67">
      <colorScale>
        <cfvo type="num" val="-1"/>
        <cfvo type="num" val="0"/>
        <cfvo type="num" val="2"/>
        <color rgb="FFF8696B"/>
        <color theme="0" tint="-0.249977111117893"/>
        <color rgb="FF63BE7B"/>
      </colorScale>
    </cfRule>
  </conditionalFormatting>
  <conditionalFormatting sqref="AH112">
    <cfRule type="colorScale" priority="66">
      <colorScale>
        <cfvo type="num" val="-1"/>
        <cfvo type="num" val="0"/>
        <cfvo type="num" val="2"/>
        <color rgb="FFF8696B"/>
        <color theme="0" tint="-0.249977111117893"/>
        <color rgb="FF63BE7B"/>
      </colorScale>
    </cfRule>
  </conditionalFormatting>
  <conditionalFormatting sqref="AK112">
    <cfRule type="colorScale" priority="65">
      <colorScale>
        <cfvo type="num" val="-1"/>
        <cfvo type="num" val="0"/>
        <cfvo type="num" val="2"/>
        <color rgb="FFF8696B"/>
        <color theme="0" tint="-0.249977111117893"/>
        <color rgb="FF63BE7B"/>
      </colorScale>
    </cfRule>
  </conditionalFormatting>
  <conditionalFormatting sqref="X112">
    <cfRule type="colorScale" priority="64">
      <colorScale>
        <cfvo type="num" val="-1"/>
        <cfvo type="num" val="0"/>
        <cfvo type="num" val="2"/>
        <color rgb="FFF8696B"/>
        <color theme="0" tint="-0.249977111117893"/>
        <color rgb="FF63BE7B"/>
      </colorScale>
    </cfRule>
  </conditionalFormatting>
  <conditionalFormatting sqref="AN112">
    <cfRule type="colorScale" priority="63">
      <colorScale>
        <cfvo type="num" val="-1"/>
        <cfvo type="num" val="0"/>
        <cfvo type="num" val="2"/>
        <color rgb="FFF8696B"/>
        <color theme="0" tint="-0.249977111117893"/>
        <color rgb="FF63BE7B"/>
      </colorScale>
    </cfRule>
  </conditionalFormatting>
  <conditionalFormatting sqref="AQ112">
    <cfRule type="colorScale" priority="62">
      <colorScale>
        <cfvo type="num" val="-1"/>
        <cfvo type="num" val="0"/>
        <cfvo type="num" val="2"/>
        <color rgb="FFF8696B"/>
        <color theme="0" tint="-0.249977111117893"/>
        <color rgb="FF63BE7B"/>
      </colorScale>
    </cfRule>
  </conditionalFormatting>
  <conditionalFormatting sqref="AZ112">
    <cfRule type="colorScale" priority="55">
      <colorScale>
        <cfvo type="num" val="-1"/>
        <cfvo type="num" val="0"/>
        <cfvo type="num" val="2"/>
        <color rgb="FFF8696B"/>
        <color theme="0" tint="-0.249977111117893"/>
        <color rgb="FF63BE7B"/>
      </colorScale>
    </cfRule>
  </conditionalFormatting>
  <conditionalFormatting sqref="U74:V74">
    <cfRule type="colorScale" priority="53">
      <colorScale>
        <cfvo type="num" val="-1"/>
        <cfvo type="num" val="0"/>
        <cfvo type="num" val="2"/>
        <color rgb="FFF8696B"/>
        <color theme="0" tint="-0.249977111117893"/>
        <color rgb="FF63BE7B"/>
      </colorScale>
    </cfRule>
  </conditionalFormatting>
  <conditionalFormatting sqref="BB80">
    <cfRule type="colorScale" priority="7">
      <colorScale>
        <cfvo type="num" val="-1"/>
        <cfvo type="num" val="0"/>
        <cfvo type="num" val="2"/>
        <color rgb="FFF8696B"/>
        <color theme="0" tint="-0.249977111117893"/>
        <color rgb="FF63BE7B"/>
      </colorScale>
    </cfRule>
  </conditionalFormatting>
  <conditionalFormatting sqref="BC80">
    <cfRule type="colorScale" priority="6">
      <colorScale>
        <cfvo type="num" val="-1"/>
        <cfvo type="num" val="0"/>
        <cfvo type="num" val="2"/>
        <color rgb="FFF8696B"/>
        <color theme="0" tint="-0.249977111117893"/>
        <color rgb="FF63BE7B"/>
      </colorScale>
    </cfRule>
  </conditionalFormatting>
  <conditionalFormatting sqref="W74:X74">
    <cfRule type="colorScale" priority="50">
      <colorScale>
        <cfvo type="num" val="-1"/>
        <cfvo type="num" val="0"/>
        <cfvo type="num" val="2"/>
        <color rgb="FFF8696B"/>
        <color theme="0" tint="-0.249977111117893"/>
        <color rgb="FF63BE7B"/>
      </colorScale>
    </cfRule>
  </conditionalFormatting>
  <conditionalFormatting sqref="U80:V80">
    <cfRule type="colorScale" priority="49">
      <colorScale>
        <cfvo type="num" val="-1"/>
        <cfvo type="num" val="0"/>
        <cfvo type="num" val="2"/>
        <color rgb="FFF8696B"/>
        <color theme="0" tint="-0.249977111117893"/>
        <color rgb="FF63BE7B"/>
      </colorScale>
    </cfRule>
  </conditionalFormatting>
  <conditionalFormatting sqref="W80:X80">
    <cfRule type="colorScale" priority="48">
      <colorScale>
        <cfvo type="num" val="-1"/>
        <cfvo type="num" val="0"/>
        <cfvo type="num" val="2"/>
        <color rgb="FFF8696B"/>
        <color theme="0" tint="-0.249977111117893"/>
        <color rgb="FF63BE7B"/>
      </colorScale>
    </cfRule>
  </conditionalFormatting>
  <conditionalFormatting sqref="AB74">
    <cfRule type="colorScale" priority="47">
      <colorScale>
        <cfvo type="num" val="-1"/>
        <cfvo type="num" val="0"/>
        <cfvo type="num" val="2"/>
        <color rgb="FFF8696B"/>
        <color theme="0" tint="-0.249977111117893"/>
        <color rgb="FF63BE7B"/>
      </colorScale>
    </cfRule>
  </conditionalFormatting>
  <conditionalFormatting sqref="AD74">
    <cfRule type="colorScale" priority="46">
      <colorScale>
        <cfvo type="num" val="-1"/>
        <cfvo type="num" val="0"/>
        <cfvo type="num" val="2"/>
        <color rgb="FFF8696B"/>
        <color theme="0" tint="-0.249977111117893"/>
        <color rgb="FF63BE7B"/>
      </colorScale>
    </cfRule>
  </conditionalFormatting>
  <conditionalFormatting sqref="AE74">
    <cfRule type="colorScale" priority="45">
      <colorScale>
        <cfvo type="num" val="-1"/>
        <cfvo type="num" val="0"/>
        <cfvo type="num" val="2"/>
        <color rgb="FFF8696B"/>
        <color theme="0" tint="-0.249977111117893"/>
        <color rgb="FF63BE7B"/>
      </colorScale>
    </cfRule>
  </conditionalFormatting>
  <conditionalFormatting sqref="AG74">
    <cfRule type="colorScale" priority="44">
      <colorScale>
        <cfvo type="num" val="-1"/>
        <cfvo type="num" val="0"/>
        <cfvo type="num" val="2"/>
        <color rgb="FFF8696B"/>
        <color theme="0" tint="-0.249977111117893"/>
        <color rgb="FF63BE7B"/>
      </colorScale>
    </cfRule>
  </conditionalFormatting>
  <conditionalFormatting sqref="Y74">
    <cfRule type="colorScale" priority="43">
      <colorScale>
        <cfvo type="num" val="-1"/>
        <cfvo type="num" val="0"/>
        <cfvo type="num" val="2"/>
        <color rgb="FFF8696B"/>
        <color theme="0" tint="-0.249977111117893"/>
        <color rgb="FF63BE7B"/>
      </colorScale>
    </cfRule>
  </conditionalFormatting>
  <conditionalFormatting sqref="AA74">
    <cfRule type="colorScale" priority="42">
      <colorScale>
        <cfvo type="num" val="-1"/>
        <cfvo type="num" val="0"/>
        <cfvo type="num" val="2"/>
        <color rgb="FFF8696B"/>
        <color theme="0" tint="-0.249977111117893"/>
        <color rgb="FF63BE7B"/>
      </colorScale>
    </cfRule>
  </conditionalFormatting>
  <conditionalFormatting sqref="AH74">
    <cfRule type="colorScale" priority="41">
      <colorScale>
        <cfvo type="num" val="-1"/>
        <cfvo type="num" val="0"/>
        <cfvo type="num" val="2"/>
        <color rgb="FFF8696B"/>
        <color theme="0" tint="-0.249977111117893"/>
        <color rgb="FF63BE7B"/>
      </colorScale>
    </cfRule>
  </conditionalFormatting>
  <conditionalFormatting sqref="AJ74">
    <cfRule type="colorScale" priority="40">
      <colorScale>
        <cfvo type="num" val="-1"/>
        <cfvo type="num" val="0"/>
        <cfvo type="num" val="2"/>
        <color rgb="FFF8696B"/>
        <color theme="0" tint="-0.249977111117893"/>
        <color rgb="FF63BE7B"/>
      </colorScale>
    </cfRule>
  </conditionalFormatting>
  <conditionalFormatting sqref="AK74">
    <cfRule type="colorScale" priority="39">
      <colorScale>
        <cfvo type="num" val="-1"/>
        <cfvo type="num" val="0"/>
        <cfvo type="num" val="2"/>
        <color rgb="FFF8696B"/>
        <color theme="0" tint="-0.249977111117893"/>
        <color rgb="FF63BE7B"/>
      </colorScale>
    </cfRule>
  </conditionalFormatting>
  <conditionalFormatting sqref="AM74">
    <cfRule type="colorScale" priority="38">
      <colorScale>
        <cfvo type="num" val="-1"/>
        <cfvo type="num" val="0"/>
        <cfvo type="num" val="2"/>
        <color rgb="FFF8696B"/>
        <color theme="0" tint="-0.249977111117893"/>
        <color rgb="FF63BE7B"/>
      </colorScale>
    </cfRule>
  </conditionalFormatting>
  <conditionalFormatting sqref="AN74">
    <cfRule type="colorScale" priority="37">
      <colorScale>
        <cfvo type="num" val="-1"/>
        <cfvo type="num" val="0"/>
        <cfvo type="num" val="2"/>
        <color rgb="FFF8696B"/>
        <color theme="0" tint="-0.249977111117893"/>
        <color rgb="FF63BE7B"/>
      </colorScale>
    </cfRule>
  </conditionalFormatting>
  <conditionalFormatting sqref="AP74">
    <cfRule type="colorScale" priority="36">
      <colorScale>
        <cfvo type="num" val="-1"/>
        <cfvo type="num" val="0"/>
        <cfvo type="num" val="2"/>
        <color rgb="FFF8696B"/>
        <color theme="0" tint="-0.249977111117893"/>
        <color rgb="FF63BE7B"/>
      </colorScale>
    </cfRule>
  </conditionalFormatting>
  <conditionalFormatting sqref="AQ74">
    <cfRule type="colorScale" priority="35">
      <colorScale>
        <cfvo type="num" val="-1"/>
        <cfvo type="num" val="0"/>
        <cfvo type="num" val="2"/>
        <color rgb="FFF8696B"/>
        <color theme="0" tint="-0.249977111117893"/>
        <color rgb="FF63BE7B"/>
      </colorScale>
    </cfRule>
  </conditionalFormatting>
  <conditionalFormatting sqref="AS74">
    <cfRule type="colorScale" priority="34">
      <colorScale>
        <cfvo type="num" val="-1"/>
        <cfvo type="num" val="0"/>
        <cfvo type="num" val="2"/>
        <color rgb="FFF8696B"/>
        <color theme="0" tint="-0.249977111117893"/>
        <color rgb="FF63BE7B"/>
      </colorScale>
    </cfRule>
  </conditionalFormatting>
  <conditionalFormatting sqref="AT74">
    <cfRule type="colorScale" priority="33">
      <colorScale>
        <cfvo type="num" val="-1"/>
        <cfvo type="num" val="0"/>
        <cfvo type="num" val="2"/>
        <color rgb="FFF8696B"/>
        <color theme="0" tint="-0.249977111117893"/>
        <color rgb="FF63BE7B"/>
      </colorScale>
    </cfRule>
  </conditionalFormatting>
  <conditionalFormatting sqref="AW74">
    <cfRule type="colorScale" priority="32">
      <colorScale>
        <cfvo type="num" val="-1"/>
        <cfvo type="num" val="0"/>
        <cfvo type="num" val="2"/>
        <color rgb="FFF8696B"/>
        <color theme="0" tint="-0.249977111117893"/>
        <color rgb="FF63BE7B"/>
      </colorScale>
    </cfRule>
  </conditionalFormatting>
  <conditionalFormatting sqref="AZ74">
    <cfRule type="colorScale" priority="31">
      <colorScale>
        <cfvo type="num" val="-1"/>
        <cfvo type="num" val="0"/>
        <cfvo type="num" val="2"/>
        <color rgb="FFF8696B"/>
        <color theme="0" tint="-0.249977111117893"/>
        <color rgb="FF63BE7B"/>
      </colorScale>
    </cfRule>
  </conditionalFormatting>
  <conditionalFormatting sqref="BB74">
    <cfRule type="colorScale" priority="30">
      <colorScale>
        <cfvo type="num" val="-1"/>
        <cfvo type="num" val="0"/>
        <cfvo type="num" val="2"/>
        <color rgb="FFF8696B"/>
        <color theme="0" tint="-0.249977111117893"/>
        <color rgb="FF63BE7B"/>
      </colorScale>
    </cfRule>
  </conditionalFormatting>
  <conditionalFormatting sqref="BC74">
    <cfRule type="colorScale" priority="29">
      <colorScale>
        <cfvo type="num" val="-1"/>
        <cfvo type="num" val="0"/>
        <cfvo type="num" val="2"/>
        <color rgb="FFF8696B"/>
        <color theme="0" tint="-0.249977111117893"/>
        <color rgb="FF63BE7B"/>
      </colorScale>
    </cfRule>
  </conditionalFormatting>
  <conditionalFormatting sqref="AB80">
    <cfRule type="colorScale" priority="28">
      <colorScale>
        <cfvo type="num" val="-1"/>
        <cfvo type="num" val="0"/>
        <cfvo type="num" val="2"/>
        <color rgb="FFF8696B"/>
        <color theme="0" tint="-0.249977111117893"/>
        <color rgb="FF63BE7B"/>
      </colorScale>
    </cfRule>
  </conditionalFormatting>
  <conditionalFormatting sqref="AD80">
    <cfRule type="colorScale" priority="27">
      <colorScale>
        <cfvo type="num" val="-1"/>
        <cfvo type="num" val="0"/>
        <cfvo type="num" val="2"/>
        <color rgb="FFF8696B"/>
        <color theme="0" tint="-0.249977111117893"/>
        <color rgb="FF63BE7B"/>
      </colorScale>
    </cfRule>
  </conditionalFormatting>
  <conditionalFormatting sqref="Y80">
    <cfRule type="colorScale" priority="26">
      <colorScale>
        <cfvo type="num" val="-1"/>
        <cfvo type="num" val="0"/>
        <cfvo type="num" val="2"/>
        <color rgb="FFF8696B"/>
        <color theme="0" tint="-0.249977111117893"/>
        <color rgb="FF63BE7B"/>
      </colorScale>
    </cfRule>
  </conditionalFormatting>
  <conditionalFormatting sqref="AA80">
    <cfRule type="colorScale" priority="25">
      <colorScale>
        <cfvo type="num" val="-1"/>
        <cfvo type="num" val="0"/>
        <cfvo type="num" val="2"/>
        <color rgb="FFF8696B"/>
        <color theme="0" tint="-0.249977111117893"/>
        <color rgb="FF63BE7B"/>
      </colorScale>
    </cfRule>
  </conditionalFormatting>
  <conditionalFormatting sqref="AE80">
    <cfRule type="colorScale" priority="24">
      <colorScale>
        <cfvo type="num" val="-1"/>
        <cfvo type="num" val="0"/>
        <cfvo type="num" val="2"/>
        <color rgb="FFF8696B"/>
        <color theme="0" tint="-0.249977111117893"/>
        <color rgb="FF63BE7B"/>
      </colorScale>
    </cfRule>
  </conditionalFormatting>
  <conditionalFormatting sqref="AG80">
    <cfRule type="colorScale" priority="23">
      <colorScale>
        <cfvo type="num" val="-1"/>
        <cfvo type="num" val="0"/>
        <cfvo type="num" val="2"/>
        <color rgb="FFF8696B"/>
        <color theme="0" tint="-0.249977111117893"/>
        <color rgb="FF63BE7B"/>
      </colorScale>
    </cfRule>
  </conditionalFormatting>
  <conditionalFormatting sqref="AH80">
    <cfRule type="colorScale" priority="22">
      <colorScale>
        <cfvo type="num" val="-1"/>
        <cfvo type="num" val="0"/>
        <cfvo type="num" val="2"/>
        <color rgb="FFF8696B"/>
        <color theme="0" tint="-0.249977111117893"/>
        <color rgb="FF63BE7B"/>
      </colorScale>
    </cfRule>
  </conditionalFormatting>
  <conditionalFormatting sqref="AJ80">
    <cfRule type="colorScale" priority="21">
      <colorScale>
        <cfvo type="num" val="-1"/>
        <cfvo type="num" val="0"/>
        <cfvo type="num" val="2"/>
        <color rgb="FFF8696B"/>
        <color theme="0" tint="-0.249977111117893"/>
        <color rgb="FF63BE7B"/>
      </colorScale>
    </cfRule>
  </conditionalFormatting>
  <conditionalFormatting sqref="AK80">
    <cfRule type="colorScale" priority="20">
      <colorScale>
        <cfvo type="num" val="-1"/>
        <cfvo type="num" val="0"/>
        <cfvo type="num" val="2"/>
        <color rgb="FFF8696B"/>
        <color theme="0" tint="-0.249977111117893"/>
        <color rgb="FF63BE7B"/>
      </colorScale>
    </cfRule>
  </conditionalFormatting>
  <conditionalFormatting sqref="AM80">
    <cfRule type="colorScale" priority="19">
      <colorScale>
        <cfvo type="num" val="-1"/>
        <cfvo type="num" val="0"/>
        <cfvo type="num" val="2"/>
        <color rgb="FFF8696B"/>
        <color theme="0" tint="-0.249977111117893"/>
        <color rgb="FF63BE7B"/>
      </colorScale>
    </cfRule>
  </conditionalFormatting>
  <conditionalFormatting sqref="AN80">
    <cfRule type="colorScale" priority="18">
      <colorScale>
        <cfvo type="num" val="-1"/>
        <cfvo type="num" val="0"/>
        <cfvo type="num" val="2"/>
        <color rgb="FFF8696B"/>
        <color theme="0" tint="-0.249977111117893"/>
        <color rgb="FF63BE7B"/>
      </colorScale>
    </cfRule>
  </conditionalFormatting>
  <conditionalFormatting sqref="AP80">
    <cfRule type="colorScale" priority="17">
      <colorScale>
        <cfvo type="num" val="-1"/>
        <cfvo type="num" val="0"/>
        <cfvo type="num" val="2"/>
        <color rgb="FFF8696B"/>
        <color theme="0" tint="-0.249977111117893"/>
        <color rgb="FF63BE7B"/>
      </colorScale>
    </cfRule>
  </conditionalFormatting>
  <conditionalFormatting sqref="AQ80">
    <cfRule type="colorScale" priority="14">
      <colorScale>
        <cfvo type="num" val="-1"/>
        <cfvo type="num" val="0"/>
        <cfvo type="num" val="2"/>
        <color rgb="FFF8696B"/>
        <color theme="0" tint="-0.249977111117893"/>
        <color rgb="FF63BE7B"/>
      </colorScale>
    </cfRule>
  </conditionalFormatting>
  <conditionalFormatting sqref="AS80">
    <cfRule type="colorScale" priority="13">
      <colorScale>
        <cfvo type="num" val="-1"/>
        <cfvo type="num" val="0"/>
        <cfvo type="num" val="2"/>
        <color rgb="FFF8696B"/>
        <color theme="0" tint="-0.249977111117893"/>
        <color rgb="FF63BE7B"/>
      </colorScale>
    </cfRule>
  </conditionalFormatting>
  <conditionalFormatting sqref="AT80">
    <cfRule type="colorScale" priority="12">
      <colorScale>
        <cfvo type="num" val="-1"/>
        <cfvo type="num" val="0"/>
        <cfvo type="num" val="2"/>
        <color rgb="FFF8696B"/>
        <color theme="0" tint="-0.249977111117893"/>
        <color rgb="FF63BE7B"/>
      </colorScale>
    </cfRule>
  </conditionalFormatting>
  <conditionalFormatting sqref="AV80">
    <cfRule type="colorScale" priority="11">
      <colorScale>
        <cfvo type="num" val="-1"/>
        <cfvo type="num" val="0"/>
        <cfvo type="num" val="2"/>
        <color rgb="FFF8696B"/>
        <color theme="0" tint="-0.249977111117893"/>
        <color rgb="FF63BE7B"/>
      </colorScale>
    </cfRule>
  </conditionalFormatting>
  <conditionalFormatting sqref="AW80">
    <cfRule type="colorScale" priority="10">
      <colorScale>
        <cfvo type="num" val="-1"/>
        <cfvo type="num" val="0"/>
        <cfvo type="num" val="2"/>
        <color rgb="FFF8696B"/>
        <color theme="0" tint="-0.249977111117893"/>
        <color rgb="FF63BE7B"/>
      </colorScale>
    </cfRule>
  </conditionalFormatting>
  <conditionalFormatting sqref="AY80">
    <cfRule type="colorScale" priority="9">
      <colorScale>
        <cfvo type="num" val="-1"/>
        <cfvo type="num" val="0"/>
        <cfvo type="num" val="2"/>
        <color rgb="FFF8696B"/>
        <color theme="0" tint="-0.249977111117893"/>
        <color rgb="FF63BE7B"/>
      </colorScale>
    </cfRule>
  </conditionalFormatting>
  <conditionalFormatting sqref="AZ80">
    <cfRule type="colorScale" priority="8">
      <colorScale>
        <cfvo type="num" val="-1"/>
        <cfvo type="num" val="0"/>
        <cfvo type="num" val="2"/>
        <color rgb="FFF8696B"/>
        <color theme="0" tint="-0.249977111117893"/>
        <color rgb="FF63BE7B"/>
      </colorScale>
    </cfRule>
  </conditionalFormatting>
  <conditionalFormatting sqref="AH75">
    <cfRule type="colorScale" priority="4">
      <colorScale>
        <cfvo type="num" val="-1"/>
        <cfvo type="num" val="0"/>
        <cfvo type="num" val="2"/>
        <color rgb="FFF8696B"/>
        <color theme="0" tint="-0.249977111117893"/>
        <color rgb="FF63BE7B"/>
      </colorScale>
    </cfRule>
  </conditionalFormatting>
  <conditionalFormatting sqref="AJ75">
    <cfRule type="colorScale" priority="3">
      <colorScale>
        <cfvo type="num" val="-1"/>
        <cfvo type="num" val="0"/>
        <cfvo type="num" val="2"/>
        <color rgb="FFF8696B"/>
        <color theme="0" tint="-0.249977111117893"/>
        <color rgb="FF63BE7B"/>
      </colorScale>
    </cfRule>
  </conditionalFormatting>
  <conditionalFormatting sqref="AD70">
    <cfRule type="colorScale" priority="2">
      <colorScale>
        <cfvo type="num" val="-1"/>
        <cfvo type="num" val="0"/>
        <cfvo type="num" val="2"/>
        <color rgb="FFF8696B"/>
        <color theme="0" tint="-0.249977111117893"/>
        <color rgb="FF63BE7B"/>
      </colorScale>
    </cfRule>
  </conditionalFormatting>
  <conditionalFormatting sqref="AD71">
    <cfRule type="colorScale" priority="1">
      <colorScale>
        <cfvo type="num" val="-1"/>
        <cfvo type="num" val="0"/>
        <cfvo type="num" val="2"/>
        <color rgb="FFF8696B"/>
        <color theme="0" tint="-0.249977111117893"/>
        <color rgb="FF63BE7B"/>
      </colorScale>
    </cfRule>
  </conditionalFormatting>
  <pageMargins left="0.70866141732283472" right="0.70866141732283472" top="0.74803149606299213" bottom="0.74803149606299213" header="0.31496062992125984" footer="0.31496062992125984"/>
  <pageSetup paperSize="8"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M14"/>
  <sheetViews>
    <sheetView zoomScale="55" zoomScaleNormal="55" workbookViewId="0">
      <selection sqref="A1:M1"/>
    </sheetView>
  </sheetViews>
  <sheetFormatPr baseColWidth="10" defaultRowHeight="14.4" x14ac:dyDescent="0.3"/>
  <cols>
    <col min="1" max="1" width="18.44140625" customWidth="1"/>
    <col min="2" max="4" width="16.6640625" customWidth="1"/>
    <col min="5" max="6" width="23.6640625" customWidth="1"/>
    <col min="7" max="7" width="27.109375" customWidth="1"/>
    <col min="8" max="8" width="19.6640625" customWidth="1"/>
    <col min="9" max="10" width="24.6640625" customWidth="1"/>
    <col min="11" max="12" width="23" customWidth="1"/>
    <col min="13" max="13" width="35" customWidth="1"/>
  </cols>
  <sheetData>
    <row r="1" spans="1:13" ht="81.75" customHeight="1" x14ac:dyDescent="0.3">
      <c r="A1" s="398" t="s">
        <v>64</v>
      </c>
      <c r="B1" s="398"/>
      <c r="C1" s="398"/>
      <c r="D1" s="398"/>
      <c r="E1" s="398"/>
      <c r="F1" s="398"/>
      <c r="G1" s="398"/>
      <c r="H1" s="398"/>
      <c r="I1" s="398"/>
      <c r="J1" s="398"/>
      <c r="K1" s="398"/>
      <c r="L1" s="398"/>
      <c r="M1" s="398"/>
    </row>
    <row r="2" spans="1:13" ht="21.6" thickBot="1" x14ac:dyDescent="0.35">
      <c r="A2" s="26"/>
      <c r="B2" s="26"/>
      <c r="C2" s="26"/>
      <c r="D2" s="26"/>
      <c r="E2" s="26"/>
      <c r="F2" s="26"/>
      <c r="G2" s="26"/>
      <c r="H2" s="26"/>
      <c r="I2" s="26"/>
      <c r="J2" s="26"/>
      <c r="K2" s="26"/>
      <c r="L2" s="26"/>
      <c r="M2" s="26"/>
    </row>
    <row r="3" spans="1:13" ht="67.5" customHeight="1" x14ac:dyDescent="0.3">
      <c r="A3" s="399" t="s">
        <v>73</v>
      </c>
      <c r="B3" s="400"/>
      <c r="C3" s="400"/>
      <c r="D3" s="401"/>
      <c r="E3" s="399" t="s">
        <v>65</v>
      </c>
      <c r="F3" s="400"/>
      <c r="G3" s="400"/>
      <c r="H3" s="400"/>
      <c r="I3" s="400"/>
      <c r="J3" s="401"/>
      <c r="K3" s="399" t="s">
        <v>66</v>
      </c>
      <c r="L3" s="400"/>
      <c r="M3" s="401"/>
    </row>
    <row r="4" spans="1:13" ht="21" x14ac:dyDescent="0.3">
      <c r="A4" s="36"/>
      <c r="B4" s="27"/>
      <c r="C4" s="27"/>
      <c r="D4" s="37"/>
      <c r="E4" s="36"/>
      <c r="F4" s="27"/>
      <c r="G4" s="27"/>
      <c r="H4" s="27"/>
      <c r="I4" s="27"/>
      <c r="J4" s="37"/>
      <c r="K4" s="36"/>
      <c r="L4" s="27"/>
      <c r="M4" s="37"/>
    </row>
    <row r="5" spans="1:13" ht="94.5" customHeight="1" x14ac:dyDescent="0.3">
      <c r="A5" s="402" t="s">
        <v>0</v>
      </c>
      <c r="B5" s="403"/>
      <c r="C5" s="403"/>
      <c r="D5" s="404"/>
      <c r="E5" s="402" t="s">
        <v>74</v>
      </c>
      <c r="F5" s="403"/>
      <c r="G5" s="403" t="s">
        <v>75</v>
      </c>
      <c r="H5" s="403"/>
      <c r="I5" s="403"/>
      <c r="J5" s="404"/>
      <c r="K5" s="402" t="s">
        <v>195</v>
      </c>
      <c r="L5" s="403"/>
      <c r="M5" s="404"/>
    </row>
    <row r="6" spans="1:13" x14ac:dyDescent="0.3">
      <c r="A6" s="34"/>
      <c r="B6" s="6"/>
      <c r="C6" s="6"/>
      <c r="D6" s="35"/>
      <c r="E6" s="38"/>
      <c r="J6" s="39"/>
      <c r="K6" s="38"/>
      <c r="M6" s="39"/>
    </row>
    <row r="7" spans="1:13" ht="105.75" customHeight="1" thickBot="1" x14ac:dyDescent="0.35">
      <c r="A7" s="64" t="s">
        <v>4</v>
      </c>
      <c r="B7" s="65" t="s">
        <v>5</v>
      </c>
      <c r="C7" s="65" t="s">
        <v>189</v>
      </c>
      <c r="D7" s="40" t="s">
        <v>185</v>
      </c>
      <c r="E7" s="405" t="s">
        <v>67</v>
      </c>
      <c r="F7" s="406"/>
      <c r="G7" s="406" t="s">
        <v>87</v>
      </c>
      <c r="H7" s="406"/>
      <c r="I7" s="406" t="s">
        <v>205</v>
      </c>
      <c r="J7" s="407"/>
      <c r="K7" s="405" t="s">
        <v>197</v>
      </c>
      <c r="L7" s="406"/>
      <c r="M7" s="40" t="s">
        <v>196</v>
      </c>
    </row>
    <row r="8" spans="1:13" ht="47.25" customHeight="1" x14ac:dyDescent="0.3">
      <c r="A8" s="6"/>
      <c r="B8" s="6"/>
      <c r="C8" s="6"/>
      <c r="D8" s="6"/>
      <c r="E8" s="1"/>
      <c r="F8" s="1"/>
    </row>
    <row r="9" spans="1:13" ht="105.75" customHeight="1" x14ac:dyDescent="0.3">
      <c r="A9" s="9" t="s">
        <v>1</v>
      </c>
      <c r="B9" s="9" t="s">
        <v>2</v>
      </c>
      <c r="C9" s="9" t="s">
        <v>190</v>
      </c>
      <c r="D9" s="9" t="s">
        <v>186</v>
      </c>
      <c r="E9" s="9" t="s">
        <v>71</v>
      </c>
      <c r="F9" s="9" t="s">
        <v>70</v>
      </c>
      <c r="G9" s="24" t="s">
        <v>88</v>
      </c>
      <c r="H9" s="9" t="s">
        <v>90</v>
      </c>
      <c r="I9" s="9" t="s">
        <v>129</v>
      </c>
      <c r="J9" s="9" t="s">
        <v>130</v>
      </c>
      <c r="K9" s="13" t="s">
        <v>200</v>
      </c>
      <c r="L9" s="14" t="s">
        <v>198</v>
      </c>
      <c r="M9" s="9" t="s">
        <v>203</v>
      </c>
    </row>
    <row r="10" spans="1:13" ht="75" customHeight="1" x14ac:dyDescent="0.3">
      <c r="E10" s="3" t="s">
        <v>72</v>
      </c>
      <c r="F10" s="3" t="s">
        <v>76</v>
      </c>
      <c r="G10" s="397" t="s">
        <v>89</v>
      </c>
      <c r="H10" s="397"/>
      <c r="L10" s="2" t="s">
        <v>199</v>
      </c>
      <c r="M10" s="3" t="s">
        <v>204</v>
      </c>
    </row>
    <row r="11" spans="1:13" ht="75.75" customHeight="1" x14ac:dyDescent="0.3">
      <c r="C11" s="66" t="s">
        <v>191</v>
      </c>
      <c r="E11" s="13" t="s">
        <v>68</v>
      </c>
      <c r="F11" s="9" t="s">
        <v>93</v>
      </c>
      <c r="G11" s="9" t="s">
        <v>92</v>
      </c>
      <c r="H11" s="13" t="s">
        <v>128</v>
      </c>
      <c r="I11" s="9" t="s">
        <v>206</v>
      </c>
      <c r="K11" s="9" t="s">
        <v>201</v>
      </c>
    </row>
    <row r="12" spans="1:13" ht="99.75" customHeight="1" x14ac:dyDescent="0.3">
      <c r="E12" s="3" t="s">
        <v>69</v>
      </c>
      <c r="F12" s="3" t="s">
        <v>94</v>
      </c>
      <c r="G12" s="1" t="s">
        <v>91</v>
      </c>
      <c r="K12" s="1" t="s">
        <v>202</v>
      </c>
    </row>
    <row r="13" spans="1:13" ht="72" x14ac:dyDescent="0.3">
      <c r="E13" s="9" t="s">
        <v>192</v>
      </c>
      <c r="F13" s="9" t="s">
        <v>194</v>
      </c>
    </row>
    <row r="14" spans="1:13" ht="72" x14ac:dyDescent="0.3">
      <c r="E14" s="3" t="s">
        <v>193</v>
      </c>
    </row>
  </sheetData>
  <mergeCells count="13">
    <mergeCell ref="G10:H10"/>
    <mergeCell ref="A1:M1"/>
    <mergeCell ref="A3:D3"/>
    <mergeCell ref="E3:J3"/>
    <mergeCell ref="K3:M3"/>
    <mergeCell ref="A5:D5"/>
    <mergeCell ref="E5:F5"/>
    <mergeCell ref="G5:J5"/>
    <mergeCell ref="K5:M5"/>
    <mergeCell ref="E7:F7"/>
    <mergeCell ref="G7:H7"/>
    <mergeCell ref="I7:J7"/>
    <mergeCell ref="K7:L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L12"/>
  <sheetViews>
    <sheetView topLeftCell="A11" zoomScale="55" zoomScaleNormal="55" workbookViewId="0">
      <selection activeCell="A2" sqref="A2:L2"/>
    </sheetView>
  </sheetViews>
  <sheetFormatPr baseColWidth="10" defaultRowHeight="14.4" x14ac:dyDescent="0.3"/>
  <cols>
    <col min="1" max="1" width="29.33203125" customWidth="1"/>
    <col min="2" max="2" width="19" customWidth="1"/>
    <col min="3" max="3" width="21.44140625" customWidth="1"/>
    <col min="4" max="6" width="26.6640625" customWidth="1"/>
    <col min="7" max="8" width="21.44140625" customWidth="1"/>
    <col min="9" max="9" width="32.6640625" customWidth="1"/>
    <col min="10" max="12" width="17" customWidth="1"/>
  </cols>
  <sheetData>
    <row r="1" spans="1:12" ht="75.75" customHeight="1" x14ac:dyDescent="0.3">
      <c r="A1" s="413" t="s">
        <v>258</v>
      </c>
      <c r="B1" s="413"/>
      <c r="C1" s="413"/>
      <c r="D1" s="413"/>
      <c r="E1" s="413"/>
      <c r="F1" s="413"/>
      <c r="G1" s="413"/>
      <c r="H1" s="413"/>
      <c r="I1" s="413"/>
      <c r="J1" s="413"/>
      <c r="K1" s="413"/>
      <c r="L1" s="413"/>
    </row>
    <row r="2" spans="1:12" ht="81.75" customHeight="1" thickBot="1" x14ac:dyDescent="0.35">
      <c r="A2" s="414" t="s">
        <v>184</v>
      </c>
      <c r="B2" s="414"/>
      <c r="C2" s="414"/>
      <c r="D2" s="414"/>
      <c r="E2" s="414"/>
      <c r="F2" s="414"/>
      <c r="G2" s="414"/>
      <c r="H2" s="414"/>
      <c r="I2" s="414"/>
      <c r="J2" s="414"/>
      <c r="K2" s="414"/>
      <c r="L2" s="414"/>
    </row>
    <row r="3" spans="1:12" ht="73.5" customHeight="1" x14ac:dyDescent="0.3">
      <c r="A3" s="415" t="s">
        <v>6</v>
      </c>
      <c r="B3" s="416"/>
      <c r="C3" s="416"/>
      <c r="D3" s="416"/>
      <c r="E3" s="416"/>
      <c r="F3" s="416"/>
      <c r="G3" s="416"/>
      <c r="H3" s="417"/>
      <c r="I3" s="415" t="s">
        <v>31</v>
      </c>
      <c r="J3" s="416"/>
      <c r="K3" s="416"/>
      <c r="L3" s="417"/>
    </row>
    <row r="4" spans="1:12" ht="73.5" customHeight="1" x14ac:dyDescent="0.3">
      <c r="A4" s="418" t="s">
        <v>10</v>
      </c>
      <c r="B4" s="414"/>
      <c r="C4" s="414"/>
      <c r="D4" s="414"/>
      <c r="E4" s="414"/>
      <c r="F4" s="414"/>
      <c r="G4" s="414"/>
      <c r="H4" s="419"/>
      <c r="I4" s="29"/>
      <c r="J4" s="4"/>
      <c r="K4" s="4"/>
      <c r="L4" s="30"/>
    </row>
    <row r="5" spans="1:12" ht="99.75" customHeight="1" x14ac:dyDescent="0.3">
      <c r="A5" s="46" t="s">
        <v>7</v>
      </c>
      <c r="B5" s="420" t="s">
        <v>11</v>
      </c>
      <c r="C5" s="420"/>
      <c r="D5" s="420"/>
      <c r="E5" s="420"/>
      <c r="F5" s="420"/>
      <c r="G5" s="420" t="s">
        <v>20</v>
      </c>
      <c r="H5" s="421"/>
      <c r="I5" s="422" t="s">
        <v>207</v>
      </c>
      <c r="J5" s="420"/>
      <c r="K5" s="420" t="s">
        <v>131</v>
      </c>
      <c r="L5" s="421"/>
    </row>
    <row r="6" spans="1:12" ht="71.25" customHeight="1" x14ac:dyDescent="0.3">
      <c r="A6" s="23"/>
      <c r="B6" s="388" t="s">
        <v>12</v>
      </c>
      <c r="C6" s="388"/>
      <c r="D6" s="388"/>
      <c r="E6" s="388"/>
      <c r="F6" s="388"/>
      <c r="G6" s="3"/>
      <c r="H6" s="31"/>
      <c r="I6" s="408" t="s">
        <v>32</v>
      </c>
      <c r="J6" s="409"/>
      <c r="K6" s="25"/>
      <c r="L6" s="50"/>
    </row>
    <row r="7" spans="1:12" ht="75" customHeight="1" thickBot="1" x14ac:dyDescent="0.35">
      <c r="A7" s="47" t="s">
        <v>8</v>
      </c>
      <c r="B7" s="410" t="s">
        <v>17</v>
      </c>
      <c r="C7" s="410"/>
      <c r="D7" s="410" t="s">
        <v>187</v>
      </c>
      <c r="E7" s="410"/>
      <c r="F7" s="410"/>
      <c r="G7" s="48" t="s">
        <v>21</v>
      </c>
      <c r="H7" s="49" t="s">
        <v>175</v>
      </c>
      <c r="I7" s="411" t="s">
        <v>33</v>
      </c>
      <c r="J7" s="410"/>
      <c r="K7" s="410" t="s">
        <v>170</v>
      </c>
      <c r="L7" s="412"/>
    </row>
    <row r="8" spans="1:12" ht="70.5" customHeight="1" x14ac:dyDescent="0.3">
      <c r="A8" s="3"/>
      <c r="B8" s="388" t="s">
        <v>13</v>
      </c>
      <c r="C8" s="388"/>
      <c r="D8" s="388" t="s">
        <v>24</v>
      </c>
      <c r="E8" s="388"/>
      <c r="F8" s="388"/>
      <c r="G8" s="3" t="s">
        <v>22</v>
      </c>
      <c r="H8" s="3"/>
      <c r="I8" s="3" t="s">
        <v>34</v>
      </c>
    </row>
    <row r="9" spans="1:12" ht="72" customHeight="1" x14ac:dyDescent="0.3">
      <c r="A9" s="7" t="s">
        <v>9</v>
      </c>
      <c r="B9" s="7" t="s">
        <v>16</v>
      </c>
      <c r="C9" s="7" t="s">
        <v>18</v>
      </c>
      <c r="D9" s="7" t="s">
        <v>25</v>
      </c>
      <c r="E9" s="7" t="s">
        <v>28</v>
      </c>
      <c r="F9" s="7" t="s">
        <v>26</v>
      </c>
      <c r="G9" s="7" t="s">
        <v>23</v>
      </c>
      <c r="H9" s="7" t="s">
        <v>181</v>
      </c>
      <c r="I9" s="7" t="s">
        <v>35</v>
      </c>
      <c r="J9" s="7" t="s">
        <v>37</v>
      </c>
      <c r="K9" s="7" t="s">
        <v>132</v>
      </c>
      <c r="L9" s="7" t="s">
        <v>169</v>
      </c>
    </row>
    <row r="10" spans="1:12" ht="86.4" x14ac:dyDescent="0.3">
      <c r="A10" s="1" t="s">
        <v>15</v>
      </c>
      <c r="B10" s="1" t="s">
        <v>176</v>
      </c>
      <c r="C10" s="1" t="s">
        <v>19</v>
      </c>
      <c r="D10" s="3" t="s">
        <v>27</v>
      </c>
      <c r="E10" s="3" t="s">
        <v>29</v>
      </c>
      <c r="F10" s="1" t="s">
        <v>30</v>
      </c>
      <c r="G10" s="1"/>
      <c r="H10" s="3" t="s">
        <v>179</v>
      </c>
      <c r="I10" s="1" t="s">
        <v>36</v>
      </c>
      <c r="K10" s="3" t="s">
        <v>180</v>
      </c>
    </row>
    <row r="11" spans="1:12" ht="66.75" customHeight="1" x14ac:dyDescent="0.3">
      <c r="B11" s="7" t="s">
        <v>174</v>
      </c>
      <c r="C11" s="28" t="s">
        <v>177</v>
      </c>
      <c r="D11" s="32" t="s">
        <v>188</v>
      </c>
      <c r="E11" s="21" t="s">
        <v>237</v>
      </c>
      <c r="G11" s="7" t="s">
        <v>172</v>
      </c>
      <c r="H11" s="8"/>
      <c r="K11" s="7" t="s">
        <v>171</v>
      </c>
    </row>
    <row r="12" spans="1:12" ht="62.25" customHeight="1" x14ac:dyDescent="0.3">
      <c r="C12" s="4" t="s">
        <v>178</v>
      </c>
      <c r="G12" s="3" t="s">
        <v>173</v>
      </c>
      <c r="H12" s="3"/>
    </row>
  </sheetData>
  <mergeCells count="17">
    <mergeCell ref="K7:L7"/>
    <mergeCell ref="A1:L1"/>
    <mergeCell ref="A2:L2"/>
    <mergeCell ref="A3:H3"/>
    <mergeCell ref="I3:L3"/>
    <mergeCell ref="A4:H4"/>
    <mergeCell ref="B5:F5"/>
    <mergeCell ref="G5:H5"/>
    <mergeCell ref="I5:J5"/>
    <mergeCell ref="K5:L5"/>
    <mergeCell ref="B8:C8"/>
    <mergeCell ref="D8:F8"/>
    <mergeCell ref="B6:F6"/>
    <mergeCell ref="I6:J6"/>
    <mergeCell ref="B7:C7"/>
    <mergeCell ref="D7:F7"/>
    <mergeCell ref="I7:J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18"/>
  <sheetViews>
    <sheetView topLeftCell="A4" zoomScale="55" zoomScaleNormal="55" workbookViewId="0">
      <selection activeCell="E8" sqref="E8"/>
    </sheetView>
  </sheetViews>
  <sheetFormatPr baseColWidth="10" defaultRowHeight="14.4" x14ac:dyDescent="0.3"/>
  <cols>
    <col min="1" max="1" width="24.33203125" customWidth="1"/>
    <col min="2" max="2" width="17.44140625" customWidth="1"/>
    <col min="3" max="3" width="24.109375" customWidth="1"/>
    <col min="4" max="5" width="19.6640625" customWidth="1"/>
    <col min="6" max="6" width="19.109375" customWidth="1"/>
    <col min="7" max="7" width="17" customWidth="1"/>
    <col min="10" max="10" width="16.109375" customWidth="1"/>
    <col min="11" max="11" width="15.6640625" customWidth="1"/>
    <col min="12" max="12" width="19.44140625" customWidth="1"/>
    <col min="13" max="13" width="15.6640625" customWidth="1"/>
    <col min="14" max="16" width="20.109375" customWidth="1"/>
    <col min="17" max="17" width="22.33203125" customWidth="1"/>
  </cols>
  <sheetData>
    <row r="1" spans="1:17" ht="54.75" customHeight="1" x14ac:dyDescent="0.3">
      <c r="A1" s="431" t="s">
        <v>3</v>
      </c>
      <c r="B1" s="431"/>
      <c r="C1" s="431"/>
      <c r="D1" s="431"/>
      <c r="E1" s="431"/>
      <c r="F1" s="431"/>
      <c r="G1" s="431"/>
      <c r="H1" s="431"/>
      <c r="I1" s="431"/>
      <c r="J1" s="431"/>
      <c r="K1" s="431"/>
      <c r="L1" s="431"/>
      <c r="M1" s="431"/>
      <c r="N1" s="431"/>
      <c r="O1" s="431"/>
      <c r="P1" s="431"/>
      <c r="Q1" s="431"/>
    </row>
    <row r="2" spans="1:17" ht="15" thickBot="1" x14ac:dyDescent="0.35">
      <c r="A2" s="5"/>
      <c r="B2" s="5"/>
      <c r="C2" s="5"/>
      <c r="D2" s="5"/>
      <c r="E2" s="5"/>
    </row>
    <row r="3" spans="1:17" ht="84.75" customHeight="1" x14ac:dyDescent="0.3">
      <c r="A3" s="432" t="s">
        <v>47</v>
      </c>
      <c r="B3" s="433"/>
      <c r="C3" s="433"/>
      <c r="D3" s="433"/>
      <c r="E3" s="433"/>
      <c r="F3" s="433"/>
      <c r="G3" s="433"/>
      <c r="H3" s="433"/>
      <c r="I3" s="433"/>
      <c r="J3" s="433"/>
      <c r="K3" s="433"/>
      <c r="L3" s="433"/>
      <c r="M3" s="433"/>
      <c r="N3" s="433"/>
      <c r="O3" s="433"/>
      <c r="P3" s="433"/>
      <c r="Q3" s="434"/>
    </row>
    <row r="4" spans="1:17" x14ac:dyDescent="0.3">
      <c r="A4" s="22"/>
      <c r="B4" s="2"/>
      <c r="C4" s="2"/>
      <c r="D4" s="2"/>
      <c r="E4" s="2"/>
      <c r="F4" s="2"/>
      <c r="G4" s="2"/>
      <c r="H4" s="2"/>
      <c r="I4" s="2"/>
      <c r="J4" s="2"/>
      <c r="K4" s="2"/>
      <c r="L4" s="2"/>
      <c r="M4" s="2"/>
      <c r="N4" s="2"/>
      <c r="O4" s="2"/>
      <c r="P4" s="2"/>
      <c r="Q4" s="51"/>
    </row>
    <row r="5" spans="1:17" ht="85.5" customHeight="1" x14ac:dyDescent="0.3">
      <c r="A5" s="435" t="s">
        <v>39</v>
      </c>
      <c r="B5" s="436"/>
      <c r="C5" s="436"/>
      <c r="D5" s="436" t="s">
        <v>46</v>
      </c>
      <c r="E5" s="436"/>
      <c r="F5" s="436"/>
      <c r="G5" s="436"/>
      <c r="H5" s="436"/>
      <c r="I5" s="436"/>
      <c r="J5" s="436" t="s">
        <v>136</v>
      </c>
      <c r="K5" s="436"/>
      <c r="L5" s="436"/>
      <c r="M5" s="436"/>
      <c r="N5" s="436" t="s">
        <v>101</v>
      </c>
      <c r="O5" s="436"/>
      <c r="P5" s="436"/>
      <c r="Q5" s="437"/>
    </row>
    <row r="6" spans="1:17" ht="58.5" customHeight="1" x14ac:dyDescent="0.3">
      <c r="A6" s="426" t="s">
        <v>38</v>
      </c>
      <c r="B6" s="388"/>
      <c r="C6" s="388"/>
      <c r="D6" s="427" t="s">
        <v>103</v>
      </c>
      <c r="E6" s="427"/>
      <c r="F6" s="427"/>
      <c r="G6" s="427"/>
      <c r="H6" s="427"/>
      <c r="J6" s="397" t="s">
        <v>137</v>
      </c>
      <c r="K6" s="397"/>
      <c r="L6" s="397"/>
      <c r="M6" s="397"/>
      <c r="N6" s="388" t="s">
        <v>102</v>
      </c>
      <c r="O6" s="388"/>
      <c r="P6" s="388"/>
      <c r="Q6" s="428"/>
    </row>
    <row r="7" spans="1:17" ht="72.75" customHeight="1" thickBot="1" x14ac:dyDescent="0.35">
      <c r="A7" s="429" t="s">
        <v>40</v>
      </c>
      <c r="B7" s="423"/>
      <c r="C7" s="52" t="s">
        <v>133</v>
      </c>
      <c r="D7" s="423" t="s">
        <v>58</v>
      </c>
      <c r="E7" s="423"/>
      <c r="F7" s="423" t="s">
        <v>49</v>
      </c>
      <c r="G7" s="423"/>
      <c r="H7" s="430"/>
      <c r="I7" s="430"/>
      <c r="J7" s="423" t="s">
        <v>119</v>
      </c>
      <c r="K7" s="423"/>
      <c r="L7" s="423" t="s">
        <v>138</v>
      </c>
      <c r="M7" s="423"/>
      <c r="N7" s="423" t="s">
        <v>106</v>
      </c>
      <c r="O7" s="423"/>
      <c r="P7" s="423" t="s">
        <v>112</v>
      </c>
      <c r="Q7" s="424"/>
    </row>
    <row r="8" spans="1:17" ht="48" customHeight="1" x14ac:dyDescent="0.3">
      <c r="N8" s="388" t="s">
        <v>107</v>
      </c>
      <c r="O8" s="388"/>
      <c r="P8" s="425" t="s">
        <v>113</v>
      </c>
      <c r="Q8" s="425"/>
    </row>
    <row r="9" spans="1:17" ht="106.5" customHeight="1" x14ac:dyDescent="0.3">
      <c r="A9" s="17" t="s">
        <v>41</v>
      </c>
      <c r="B9" s="10" t="s">
        <v>42</v>
      </c>
      <c r="C9" s="10" t="s">
        <v>134</v>
      </c>
      <c r="D9" s="10" t="s">
        <v>50</v>
      </c>
      <c r="E9" s="20" t="s">
        <v>51</v>
      </c>
      <c r="F9" s="10" t="s">
        <v>54</v>
      </c>
      <c r="G9" s="10" t="s">
        <v>95</v>
      </c>
      <c r="J9" s="10" t="s">
        <v>120</v>
      </c>
      <c r="K9" s="10" t="s">
        <v>121</v>
      </c>
      <c r="L9" s="10" t="s">
        <v>139</v>
      </c>
      <c r="M9" s="10" t="s">
        <v>141</v>
      </c>
      <c r="N9" s="18" t="s">
        <v>108</v>
      </c>
      <c r="O9" s="18" t="s">
        <v>109</v>
      </c>
      <c r="P9" s="10" t="s">
        <v>114</v>
      </c>
      <c r="Q9" s="70" t="s">
        <v>115</v>
      </c>
    </row>
    <row r="10" spans="1:17" ht="86.4" x14ac:dyDescent="0.3">
      <c r="A10" s="3" t="s">
        <v>48</v>
      </c>
      <c r="B10" s="1" t="s">
        <v>43</v>
      </c>
      <c r="C10" s="1" t="s">
        <v>135</v>
      </c>
      <c r="D10" s="3" t="s">
        <v>56</v>
      </c>
      <c r="E10" s="3" t="s">
        <v>52</v>
      </c>
      <c r="F10" s="3" t="s">
        <v>55</v>
      </c>
      <c r="G10" s="3" t="s">
        <v>57</v>
      </c>
      <c r="L10" s="1" t="s">
        <v>140</v>
      </c>
      <c r="O10" s="1" t="s">
        <v>110</v>
      </c>
      <c r="Q10" s="3" t="s">
        <v>116</v>
      </c>
    </row>
    <row r="11" spans="1:17" ht="128.25" customHeight="1" x14ac:dyDescent="0.3">
      <c r="A11" s="10" t="s">
        <v>44</v>
      </c>
      <c r="B11" s="11"/>
      <c r="D11" s="10" t="s">
        <v>53</v>
      </c>
      <c r="E11" s="20" t="s">
        <v>160</v>
      </c>
      <c r="F11" s="10" t="s">
        <v>61</v>
      </c>
      <c r="L11" s="1"/>
      <c r="N11" s="71" t="s">
        <v>111</v>
      </c>
      <c r="O11" s="18" t="s">
        <v>122</v>
      </c>
      <c r="P11" s="19" t="s">
        <v>117</v>
      </c>
      <c r="Q11" s="10" t="s">
        <v>118</v>
      </c>
    </row>
    <row r="12" spans="1:17" ht="149.25" customHeight="1" x14ac:dyDescent="0.3">
      <c r="A12" s="1" t="s">
        <v>45</v>
      </c>
      <c r="B12" s="1"/>
      <c r="D12" s="3" t="s">
        <v>98</v>
      </c>
      <c r="E12" t="s">
        <v>99</v>
      </c>
      <c r="F12" s="1" t="s">
        <v>96</v>
      </c>
      <c r="L12" s="1"/>
      <c r="O12" s="3" t="s">
        <v>123</v>
      </c>
    </row>
    <row r="13" spans="1:17" ht="76.5" customHeight="1" x14ac:dyDescent="0.3">
      <c r="D13" s="18" t="s">
        <v>59</v>
      </c>
      <c r="E13" s="10" t="s">
        <v>62</v>
      </c>
    </row>
    <row r="14" spans="1:17" ht="86.4" x14ac:dyDescent="0.3">
      <c r="D14" s="1" t="s">
        <v>60</v>
      </c>
      <c r="E14" s="1" t="s">
        <v>63</v>
      </c>
    </row>
    <row r="15" spans="1:17" ht="68.25" customHeight="1" x14ac:dyDescent="0.3">
      <c r="D15" s="18" t="s">
        <v>100</v>
      </c>
      <c r="E15" s="18" t="s">
        <v>105</v>
      </c>
    </row>
    <row r="16" spans="1:17" ht="116.25" customHeight="1" x14ac:dyDescent="0.3">
      <c r="E16" s="1" t="s">
        <v>104</v>
      </c>
    </row>
    <row r="17" spans="4:4" ht="66.75" customHeight="1" x14ac:dyDescent="0.3">
      <c r="D17" s="18" t="s">
        <v>124</v>
      </c>
    </row>
    <row r="18" spans="4:4" ht="26.25" customHeight="1" x14ac:dyDescent="0.3">
      <c r="D18" t="s">
        <v>125</v>
      </c>
    </row>
  </sheetData>
  <mergeCells count="20">
    <mergeCell ref="A1:Q1"/>
    <mergeCell ref="A3:Q3"/>
    <mergeCell ref="A5:C5"/>
    <mergeCell ref="D5:I5"/>
    <mergeCell ref="J5:M5"/>
    <mergeCell ref="N5:Q5"/>
    <mergeCell ref="N7:O7"/>
    <mergeCell ref="P7:Q7"/>
    <mergeCell ref="N8:O8"/>
    <mergeCell ref="P8:Q8"/>
    <mergeCell ref="A6:C6"/>
    <mergeCell ref="D6:H6"/>
    <mergeCell ref="J6:M6"/>
    <mergeCell ref="N6:Q6"/>
    <mergeCell ref="A7:B7"/>
    <mergeCell ref="D7:E7"/>
    <mergeCell ref="F7:G7"/>
    <mergeCell ref="H7:I7"/>
    <mergeCell ref="J7:K7"/>
    <mergeCell ref="L7:M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P13"/>
  <sheetViews>
    <sheetView zoomScale="55" zoomScaleNormal="55" workbookViewId="0">
      <selection activeCell="M10" sqref="M10"/>
    </sheetView>
  </sheetViews>
  <sheetFormatPr baseColWidth="10" defaultRowHeight="14.4" x14ac:dyDescent="0.3"/>
  <cols>
    <col min="1" max="1" width="16.44140625" customWidth="1"/>
    <col min="2" max="2" width="19" customWidth="1"/>
    <col min="3" max="3" width="16.6640625" customWidth="1"/>
    <col min="4" max="4" width="15.6640625" customWidth="1"/>
    <col min="5" max="5" width="19.6640625" customWidth="1"/>
    <col min="6" max="6" width="14.6640625" customWidth="1"/>
    <col min="7" max="7" width="18.33203125" customWidth="1"/>
    <col min="8" max="8" width="17.109375" customWidth="1"/>
    <col min="9" max="9" width="16.109375" customWidth="1"/>
    <col min="10" max="10" width="15.44140625" customWidth="1"/>
    <col min="11" max="11" width="24" customWidth="1"/>
    <col min="12" max="12" width="19.109375" customWidth="1"/>
    <col min="13" max="14" width="23.33203125" customWidth="1"/>
    <col min="15" max="15" width="38.44140625" bestFit="1" customWidth="1"/>
    <col min="16" max="16" width="41.6640625" bestFit="1" customWidth="1"/>
  </cols>
  <sheetData>
    <row r="1" spans="1:16" ht="74.25" customHeight="1" x14ac:dyDescent="0.3">
      <c r="A1" s="438" t="s">
        <v>77</v>
      </c>
      <c r="B1" s="438"/>
      <c r="C1" s="438"/>
      <c r="D1" s="438"/>
      <c r="E1" s="438"/>
      <c r="F1" s="438"/>
      <c r="G1" s="438"/>
      <c r="H1" s="438"/>
      <c r="I1" s="438"/>
      <c r="J1" s="438"/>
      <c r="K1" s="438"/>
      <c r="L1" s="438"/>
      <c r="M1" s="438"/>
      <c r="N1" s="438"/>
      <c r="O1" s="438"/>
      <c r="P1" s="438"/>
    </row>
    <row r="2" spans="1:16" ht="15" thickBot="1" x14ac:dyDescent="0.35"/>
    <row r="3" spans="1:16" ht="66" customHeight="1" x14ac:dyDescent="0.3">
      <c r="A3" s="439" t="s">
        <v>229</v>
      </c>
      <c r="B3" s="440"/>
      <c r="C3" s="440"/>
      <c r="D3" s="440"/>
      <c r="E3" s="440"/>
      <c r="F3" s="441"/>
      <c r="G3" s="439" t="s">
        <v>208</v>
      </c>
      <c r="H3" s="440"/>
      <c r="I3" s="440"/>
      <c r="J3" s="440"/>
      <c r="K3" s="440"/>
      <c r="L3" s="440"/>
      <c r="M3" s="440"/>
      <c r="N3" s="440"/>
      <c r="O3" s="440"/>
      <c r="P3" s="441"/>
    </row>
    <row r="4" spans="1:16" x14ac:dyDescent="0.3">
      <c r="A4" s="38"/>
      <c r="F4" s="39"/>
      <c r="G4" s="38"/>
      <c r="P4" s="39"/>
    </row>
    <row r="5" spans="1:16" ht="105" x14ac:dyDescent="0.3">
      <c r="A5" s="442" t="s">
        <v>249</v>
      </c>
      <c r="B5" s="443"/>
      <c r="C5" s="443"/>
      <c r="D5" s="443"/>
      <c r="E5" s="443"/>
      <c r="F5" s="53"/>
      <c r="G5" s="442" t="s">
        <v>239</v>
      </c>
      <c r="H5" s="443"/>
      <c r="I5" s="443" t="s">
        <v>240</v>
      </c>
      <c r="J5" s="443"/>
      <c r="K5" s="443"/>
      <c r="L5" s="443"/>
      <c r="M5" s="443" t="s">
        <v>241</v>
      </c>
      <c r="N5" s="443"/>
      <c r="O5" s="54" t="s">
        <v>244</v>
      </c>
      <c r="P5" s="55" t="s">
        <v>246</v>
      </c>
    </row>
    <row r="6" spans="1:16" ht="46.5" customHeight="1" x14ac:dyDescent="0.3">
      <c r="A6" s="38"/>
      <c r="F6" s="39"/>
      <c r="G6" s="38"/>
      <c r="P6" s="39"/>
    </row>
    <row r="7" spans="1:16" ht="89.25" customHeight="1" thickBot="1" x14ac:dyDescent="0.35">
      <c r="A7" s="444" t="s">
        <v>231</v>
      </c>
      <c r="B7" s="445"/>
      <c r="C7" s="445" t="s">
        <v>218</v>
      </c>
      <c r="D7" s="445"/>
      <c r="E7" s="72" t="s">
        <v>250</v>
      </c>
      <c r="F7" s="73"/>
      <c r="G7" s="444" t="s">
        <v>209</v>
      </c>
      <c r="H7" s="445"/>
      <c r="I7" s="445" t="s">
        <v>219</v>
      </c>
      <c r="J7" s="445"/>
      <c r="K7" s="445" t="s">
        <v>238</v>
      </c>
      <c r="L7" s="445"/>
      <c r="M7" s="74" t="s">
        <v>242</v>
      </c>
      <c r="N7" s="74" t="s">
        <v>243</v>
      </c>
      <c r="O7" s="74" t="s">
        <v>245</v>
      </c>
      <c r="P7" s="73"/>
    </row>
    <row r="8" spans="1:16" ht="58.5" customHeight="1" x14ac:dyDescent="0.3"/>
    <row r="9" spans="1:16" ht="93" customHeight="1" x14ac:dyDescent="0.3">
      <c r="A9" s="75" t="s">
        <v>230</v>
      </c>
      <c r="B9" s="76" t="s">
        <v>232</v>
      </c>
      <c r="C9" s="75" t="s">
        <v>126</v>
      </c>
      <c r="D9" s="75" t="s">
        <v>216</v>
      </c>
      <c r="E9" s="75" t="s">
        <v>251</v>
      </c>
      <c r="G9" s="75" t="s">
        <v>182</v>
      </c>
      <c r="H9" s="75" t="s">
        <v>210</v>
      </c>
      <c r="I9" s="75" t="s">
        <v>220</v>
      </c>
      <c r="J9" s="75" t="s">
        <v>221</v>
      </c>
    </row>
    <row r="10" spans="1:16" ht="114" customHeight="1" x14ac:dyDescent="0.3">
      <c r="A10" s="1"/>
      <c r="C10" s="388" t="s">
        <v>127</v>
      </c>
      <c r="D10" s="388"/>
      <c r="E10" s="3" t="s">
        <v>252</v>
      </c>
      <c r="G10" s="1" t="s">
        <v>183</v>
      </c>
    </row>
    <row r="11" spans="1:16" ht="57.6" x14ac:dyDescent="0.3">
      <c r="A11" s="75" t="s">
        <v>233</v>
      </c>
      <c r="B11" s="75" t="s">
        <v>235</v>
      </c>
      <c r="C11" s="77" t="s">
        <v>217</v>
      </c>
      <c r="D11" s="75" t="s">
        <v>253</v>
      </c>
      <c r="G11" s="75" t="s">
        <v>211</v>
      </c>
      <c r="H11" s="75" t="s">
        <v>212</v>
      </c>
      <c r="I11" s="75" t="s">
        <v>222</v>
      </c>
    </row>
    <row r="12" spans="1:16" ht="84" customHeight="1" x14ac:dyDescent="0.3">
      <c r="A12" s="3" t="s">
        <v>234</v>
      </c>
      <c r="G12" s="2" t="s">
        <v>215</v>
      </c>
      <c r="H12" s="1"/>
    </row>
    <row r="13" spans="1:16" ht="102" customHeight="1" x14ac:dyDescent="0.3">
      <c r="A13" s="75" t="s">
        <v>236</v>
      </c>
      <c r="G13" s="75" t="s">
        <v>213</v>
      </c>
      <c r="H13" s="75" t="s">
        <v>214</v>
      </c>
    </row>
  </sheetData>
  <mergeCells count="13">
    <mergeCell ref="C10:D10"/>
    <mergeCell ref="A1:P1"/>
    <mergeCell ref="A3:F3"/>
    <mergeCell ref="G3:P3"/>
    <mergeCell ref="A5:E5"/>
    <mergeCell ref="G5:H5"/>
    <mergeCell ref="I5:L5"/>
    <mergeCell ref="M5:N5"/>
    <mergeCell ref="A7:B7"/>
    <mergeCell ref="C7:D7"/>
    <mergeCell ref="G7:H7"/>
    <mergeCell ref="I7:J7"/>
    <mergeCell ref="K7:L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R13"/>
  <sheetViews>
    <sheetView zoomScale="55" zoomScaleNormal="55" workbookViewId="0">
      <selection activeCell="A10" sqref="A10"/>
    </sheetView>
  </sheetViews>
  <sheetFormatPr baseColWidth="10" defaultRowHeight="14.4" x14ac:dyDescent="0.3"/>
  <cols>
    <col min="1" max="2" width="14.6640625" customWidth="1"/>
    <col min="3" max="3" width="16.109375" customWidth="1"/>
    <col min="4" max="4" width="16.44140625" customWidth="1"/>
    <col min="5" max="5" width="18.6640625" customWidth="1"/>
    <col min="6" max="8" width="15.33203125" customWidth="1"/>
    <col min="9" max="9" width="15.44140625" customWidth="1"/>
    <col min="10" max="10" width="14.6640625" customWidth="1"/>
  </cols>
  <sheetData>
    <row r="1" spans="1:18" ht="53.25" customHeight="1" x14ac:dyDescent="0.3">
      <c r="A1" s="446" t="s">
        <v>78</v>
      </c>
      <c r="B1" s="446"/>
      <c r="C1" s="446"/>
      <c r="D1" s="446"/>
      <c r="E1" s="446"/>
      <c r="F1" s="446"/>
      <c r="G1" s="446"/>
      <c r="H1" s="446"/>
      <c r="I1" s="446"/>
      <c r="J1" s="446"/>
      <c r="K1" s="446"/>
      <c r="L1" s="446"/>
      <c r="M1" s="446"/>
      <c r="N1" s="446"/>
      <c r="O1" s="446"/>
      <c r="P1" s="446"/>
      <c r="Q1" s="446"/>
      <c r="R1" s="446"/>
    </row>
    <row r="2" spans="1:18" ht="15" thickBot="1" x14ac:dyDescent="0.35"/>
    <row r="3" spans="1:18" ht="51" customHeight="1" x14ac:dyDescent="0.3">
      <c r="A3" s="447" t="s">
        <v>159</v>
      </c>
      <c r="B3" s="448"/>
      <c r="C3" s="448"/>
      <c r="D3" s="448"/>
      <c r="E3" s="448"/>
      <c r="F3" s="448"/>
      <c r="G3" s="448"/>
      <c r="H3" s="448"/>
      <c r="I3" s="448"/>
      <c r="J3" s="448"/>
      <c r="K3" s="448"/>
      <c r="L3" s="448"/>
      <c r="M3" s="449"/>
      <c r="N3" s="57"/>
      <c r="O3" s="58"/>
      <c r="P3" s="58"/>
      <c r="Q3" s="58"/>
      <c r="R3" s="59"/>
    </row>
    <row r="4" spans="1:18" x14ac:dyDescent="0.3">
      <c r="A4" s="38"/>
      <c r="M4" s="39"/>
      <c r="N4" s="38"/>
      <c r="R4" s="39"/>
    </row>
    <row r="5" spans="1:18" ht="78" customHeight="1" x14ac:dyDescent="0.3">
      <c r="A5" s="450" t="s">
        <v>142</v>
      </c>
      <c r="B5" s="451"/>
      <c r="C5" s="451"/>
      <c r="D5" s="451"/>
      <c r="E5" s="451"/>
      <c r="F5" s="451"/>
      <c r="G5" s="451"/>
      <c r="H5" s="56"/>
      <c r="I5" s="451" t="s">
        <v>143</v>
      </c>
      <c r="J5" s="451"/>
      <c r="K5" s="451"/>
      <c r="L5" s="451"/>
      <c r="M5" s="452"/>
      <c r="N5" s="43"/>
      <c r="O5" s="33"/>
      <c r="P5" s="33"/>
      <c r="Q5" s="33"/>
      <c r="R5" s="41"/>
    </row>
    <row r="6" spans="1:18" x14ac:dyDescent="0.3">
      <c r="A6" s="38"/>
      <c r="M6" s="39"/>
      <c r="N6" s="38"/>
      <c r="R6" s="39"/>
    </row>
    <row r="7" spans="1:18" ht="99" customHeight="1" thickBot="1" x14ac:dyDescent="0.35">
      <c r="A7" s="453" t="s">
        <v>223</v>
      </c>
      <c r="B7" s="454"/>
      <c r="C7" s="454" t="s">
        <v>144</v>
      </c>
      <c r="D7" s="454"/>
      <c r="E7" s="454" t="s">
        <v>151</v>
      </c>
      <c r="F7" s="454"/>
      <c r="G7" s="454" t="s">
        <v>161</v>
      </c>
      <c r="H7" s="454"/>
      <c r="I7" s="454" t="s">
        <v>165</v>
      </c>
      <c r="J7" s="454"/>
      <c r="K7" s="454" t="s">
        <v>254</v>
      </c>
      <c r="L7" s="454"/>
      <c r="M7" s="63"/>
      <c r="N7" s="61"/>
      <c r="O7" s="62"/>
      <c r="P7" s="62"/>
      <c r="Q7" s="62"/>
      <c r="R7" s="63"/>
    </row>
    <row r="8" spans="1:18" ht="58.5" customHeight="1" x14ac:dyDescent="0.3">
      <c r="E8" s="388" t="s">
        <v>152</v>
      </c>
      <c r="F8" s="388"/>
      <c r="G8" s="3"/>
      <c r="H8" s="3"/>
    </row>
    <row r="9" spans="1:18" ht="72" x14ac:dyDescent="0.3">
      <c r="A9" s="15" t="s">
        <v>147</v>
      </c>
      <c r="B9" s="15" t="s">
        <v>153</v>
      </c>
      <c r="C9" s="15" t="s">
        <v>145</v>
      </c>
      <c r="D9" s="15" t="s">
        <v>148</v>
      </c>
      <c r="E9" s="15" t="s">
        <v>154</v>
      </c>
      <c r="F9" s="78" t="s">
        <v>156</v>
      </c>
      <c r="G9" s="15" t="s">
        <v>162</v>
      </c>
      <c r="H9" s="15" t="s">
        <v>163</v>
      </c>
      <c r="I9" s="15" t="s">
        <v>166</v>
      </c>
      <c r="J9" s="15" t="s">
        <v>167</v>
      </c>
      <c r="K9" s="16" t="s">
        <v>255</v>
      </c>
      <c r="L9" s="15" t="s">
        <v>256</v>
      </c>
    </row>
    <row r="10" spans="1:18" ht="114.75" customHeight="1" x14ac:dyDescent="0.3">
      <c r="A10" s="1" t="s">
        <v>97</v>
      </c>
      <c r="B10" s="3" t="s">
        <v>226</v>
      </c>
      <c r="C10" s="1" t="s">
        <v>146</v>
      </c>
      <c r="E10" s="1" t="s">
        <v>155</v>
      </c>
      <c r="F10" s="3" t="s">
        <v>157</v>
      </c>
      <c r="G10" s="3"/>
      <c r="H10" s="25" t="s">
        <v>164</v>
      </c>
      <c r="K10" s="1"/>
    </row>
    <row r="11" spans="1:18" ht="72" x14ac:dyDescent="0.3">
      <c r="A11" s="15" t="s">
        <v>224</v>
      </c>
      <c r="B11" s="15" t="s">
        <v>225</v>
      </c>
      <c r="C11" s="16" t="s">
        <v>149</v>
      </c>
      <c r="D11" s="16" t="s">
        <v>150</v>
      </c>
      <c r="E11" s="15" t="s">
        <v>158</v>
      </c>
      <c r="H11" s="15" t="s">
        <v>228</v>
      </c>
      <c r="K11" s="16" t="s">
        <v>257</v>
      </c>
    </row>
    <row r="12" spans="1:18" ht="46.5" customHeight="1" x14ac:dyDescent="0.3"/>
    <row r="13" spans="1:18" ht="115.2" x14ac:dyDescent="0.3">
      <c r="A13" s="15" t="s">
        <v>227</v>
      </c>
      <c r="C13" s="12" t="s">
        <v>168</v>
      </c>
    </row>
  </sheetData>
  <mergeCells count="11">
    <mergeCell ref="E8:F8"/>
    <mergeCell ref="A1:R1"/>
    <mergeCell ref="A3:M3"/>
    <mergeCell ref="A5:G5"/>
    <mergeCell ref="I5:M5"/>
    <mergeCell ref="A7:B7"/>
    <mergeCell ref="C7:D7"/>
    <mergeCell ref="E7:F7"/>
    <mergeCell ref="G7:H7"/>
    <mergeCell ref="I7:J7"/>
    <mergeCell ref="K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79F8-05EB-4A0F-A4C5-BE205D590729}">
  <dimension ref="A1:D149"/>
  <sheetViews>
    <sheetView zoomScale="70" zoomScaleNormal="70" workbookViewId="0">
      <selection activeCell="A17" sqref="A17"/>
    </sheetView>
  </sheetViews>
  <sheetFormatPr baseColWidth="10" defaultRowHeight="14.4" x14ac:dyDescent="0.3"/>
  <cols>
    <col min="1" max="1" width="67.109375" style="162" customWidth="1"/>
    <col min="2" max="2" width="50.109375" style="162" customWidth="1"/>
    <col min="3" max="3" width="63" style="162" customWidth="1"/>
  </cols>
  <sheetData>
    <row r="1" spans="1:4" ht="32.25" customHeight="1" x14ac:dyDescent="0.3">
      <c r="A1" s="232" t="s">
        <v>280</v>
      </c>
      <c r="B1" s="234" t="s">
        <v>260</v>
      </c>
      <c r="C1" s="233" t="s">
        <v>274</v>
      </c>
      <c r="D1" s="267" t="s">
        <v>1544</v>
      </c>
    </row>
    <row r="2" spans="1:4" ht="70.2" x14ac:dyDescent="0.3">
      <c r="A2" s="95" t="s">
        <v>282</v>
      </c>
      <c r="B2" s="79" t="s">
        <v>80</v>
      </c>
      <c r="C2" s="83" t="s">
        <v>281</v>
      </c>
      <c r="D2" s="270">
        <v>1</v>
      </c>
    </row>
    <row r="3" spans="1:4" ht="70.2" x14ac:dyDescent="0.3">
      <c r="A3" s="95" t="s">
        <v>282</v>
      </c>
      <c r="B3" s="79" t="s">
        <v>80</v>
      </c>
      <c r="C3" s="83" t="s">
        <v>82</v>
      </c>
      <c r="D3" s="270">
        <v>2</v>
      </c>
    </row>
    <row r="4" spans="1:4" ht="70.2" x14ac:dyDescent="0.3">
      <c r="A4" s="95" t="s">
        <v>282</v>
      </c>
      <c r="B4" s="79" t="s">
        <v>80</v>
      </c>
      <c r="C4" s="83" t="s">
        <v>263</v>
      </c>
      <c r="D4" s="270">
        <v>3</v>
      </c>
    </row>
    <row r="5" spans="1:4" ht="70.2" x14ac:dyDescent="0.3">
      <c r="A5" s="95" t="s">
        <v>282</v>
      </c>
      <c r="B5" s="79" t="s">
        <v>80</v>
      </c>
      <c r="C5" s="83" t="s">
        <v>285</v>
      </c>
      <c r="D5" s="270">
        <v>4</v>
      </c>
    </row>
    <row r="6" spans="1:4" ht="70.2" x14ac:dyDescent="0.3">
      <c r="A6" s="95" t="s">
        <v>282</v>
      </c>
      <c r="B6" s="79" t="s">
        <v>80</v>
      </c>
      <c r="C6" s="83" t="s">
        <v>942</v>
      </c>
      <c r="D6" s="270">
        <v>5</v>
      </c>
    </row>
    <row r="7" spans="1:4" ht="70.2" x14ac:dyDescent="0.3">
      <c r="A7" s="95" t="s">
        <v>282</v>
      </c>
      <c r="B7" s="79" t="s">
        <v>80</v>
      </c>
      <c r="C7" s="83" t="s">
        <v>289</v>
      </c>
      <c r="D7" s="270">
        <v>6</v>
      </c>
    </row>
    <row r="8" spans="1:4" ht="70.2" x14ac:dyDescent="0.3">
      <c r="A8" s="96" t="s">
        <v>284</v>
      </c>
      <c r="B8" s="80" t="s">
        <v>295</v>
      </c>
      <c r="C8" s="84" t="s">
        <v>283</v>
      </c>
      <c r="D8" s="271">
        <v>7</v>
      </c>
    </row>
    <row r="9" spans="1:4" ht="70.2" x14ac:dyDescent="0.3">
      <c r="A9" s="96" t="s">
        <v>284</v>
      </c>
      <c r="B9" s="80" t="s">
        <v>295</v>
      </c>
      <c r="C9" s="84" t="s">
        <v>291</v>
      </c>
      <c r="D9" s="271">
        <v>8</v>
      </c>
    </row>
    <row r="10" spans="1:4" ht="70.2" x14ac:dyDescent="0.3">
      <c r="A10" s="96" t="s">
        <v>284</v>
      </c>
      <c r="B10" s="80" t="s">
        <v>73</v>
      </c>
      <c r="C10" s="84" t="s">
        <v>5</v>
      </c>
      <c r="D10" s="271">
        <v>9</v>
      </c>
    </row>
    <row r="11" spans="1:4" ht="70.2" x14ac:dyDescent="0.3">
      <c r="A11" s="96" t="s">
        <v>284</v>
      </c>
      <c r="B11" s="80" t="s">
        <v>73</v>
      </c>
      <c r="C11" s="84" t="s">
        <v>286</v>
      </c>
      <c r="D11" s="271">
        <v>10</v>
      </c>
    </row>
    <row r="12" spans="1:4" ht="70.2" x14ac:dyDescent="0.3">
      <c r="A12" s="96" t="s">
        <v>284</v>
      </c>
      <c r="B12" s="80" t="s">
        <v>65</v>
      </c>
      <c r="C12" s="84" t="s">
        <v>945</v>
      </c>
      <c r="D12" s="271">
        <v>11</v>
      </c>
    </row>
    <row r="13" spans="1:4" ht="70.2" x14ac:dyDescent="0.3">
      <c r="A13" s="96" t="s">
        <v>284</v>
      </c>
      <c r="B13" s="80" t="s">
        <v>65</v>
      </c>
      <c r="C13" s="84" t="s">
        <v>946</v>
      </c>
      <c r="D13" s="271">
        <v>12</v>
      </c>
    </row>
    <row r="14" spans="1:4" ht="70.2" x14ac:dyDescent="0.3">
      <c r="A14" s="96" t="s">
        <v>284</v>
      </c>
      <c r="B14" s="80" t="s">
        <v>65</v>
      </c>
      <c r="C14" s="84" t="s">
        <v>288</v>
      </c>
      <c r="D14" s="271">
        <v>13</v>
      </c>
    </row>
    <row r="15" spans="1:4" ht="70.2" x14ac:dyDescent="0.3">
      <c r="A15" s="96" t="s">
        <v>284</v>
      </c>
      <c r="B15" s="80" t="s">
        <v>65</v>
      </c>
      <c r="C15" s="84" t="s">
        <v>290</v>
      </c>
      <c r="D15" s="271">
        <v>14</v>
      </c>
    </row>
    <row r="16" spans="1:4" ht="70.2" x14ac:dyDescent="0.3">
      <c r="A16" s="96" t="s">
        <v>284</v>
      </c>
      <c r="B16" s="80" t="s">
        <v>65</v>
      </c>
      <c r="C16" s="84" t="s">
        <v>205</v>
      </c>
      <c r="D16" s="271">
        <v>15</v>
      </c>
    </row>
    <row r="17" spans="1:4" ht="70.2" x14ac:dyDescent="0.3">
      <c r="A17" s="97" t="s">
        <v>258</v>
      </c>
      <c r="B17" s="81" t="s">
        <v>6</v>
      </c>
      <c r="C17" s="85" t="s">
        <v>8</v>
      </c>
      <c r="D17" s="272">
        <v>16</v>
      </c>
    </row>
    <row r="18" spans="1:4" ht="70.2" x14ac:dyDescent="0.3">
      <c r="A18" s="97" t="s">
        <v>258</v>
      </c>
      <c r="B18" s="81" t="s">
        <v>6</v>
      </c>
      <c r="C18" s="85" t="s">
        <v>17</v>
      </c>
      <c r="D18" s="272">
        <v>17</v>
      </c>
    </row>
    <row r="19" spans="1:4" ht="70.2" x14ac:dyDescent="0.3">
      <c r="A19" s="97" t="s">
        <v>258</v>
      </c>
      <c r="B19" s="81" t="s">
        <v>6</v>
      </c>
      <c r="C19" s="85" t="s">
        <v>187</v>
      </c>
      <c r="D19" s="272">
        <v>18</v>
      </c>
    </row>
    <row r="20" spans="1:4" ht="70.2" x14ac:dyDescent="0.3">
      <c r="A20" s="97" t="s">
        <v>258</v>
      </c>
      <c r="B20" s="81" t="s">
        <v>6</v>
      </c>
      <c r="C20" s="265" t="s">
        <v>175</v>
      </c>
      <c r="D20" s="273">
        <v>19</v>
      </c>
    </row>
    <row r="21" spans="1:4" ht="84" x14ac:dyDescent="0.3">
      <c r="A21" s="97" t="s">
        <v>258</v>
      </c>
      <c r="B21" s="81" t="s">
        <v>31</v>
      </c>
      <c r="C21" s="265" t="s">
        <v>299</v>
      </c>
      <c r="D21" s="273">
        <v>20</v>
      </c>
    </row>
    <row r="22" spans="1:4" ht="63" x14ac:dyDescent="0.3">
      <c r="A22" s="137" t="s">
        <v>296</v>
      </c>
      <c r="B22" s="138" t="s">
        <v>298</v>
      </c>
      <c r="C22" s="266" t="s">
        <v>264</v>
      </c>
      <c r="D22" s="274">
        <v>21</v>
      </c>
    </row>
    <row r="23" spans="1:4" ht="63" x14ac:dyDescent="0.3">
      <c r="A23" s="137" t="s">
        <v>296</v>
      </c>
      <c r="B23" s="138" t="s">
        <v>298</v>
      </c>
      <c r="C23" s="266" t="s">
        <v>250</v>
      </c>
      <c r="D23" s="274">
        <v>22</v>
      </c>
    </row>
    <row r="24" spans="1:4" ht="63" x14ac:dyDescent="0.3">
      <c r="A24" s="137" t="s">
        <v>296</v>
      </c>
      <c r="B24" s="138" t="s">
        <v>298</v>
      </c>
      <c r="C24" s="266" t="s">
        <v>360</v>
      </c>
      <c r="D24" s="274">
        <v>23</v>
      </c>
    </row>
    <row r="25" spans="1:4" ht="42" x14ac:dyDescent="0.3">
      <c r="A25" s="137" t="s">
        <v>296</v>
      </c>
      <c r="B25" s="138" t="s">
        <v>297</v>
      </c>
      <c r="C25" s="266" t="s">
        <v>209</v>
      </c>
      <c r="D25" s="274">
        <v>24</v>
      </c>
    </row>
    <row r="26" spans="1:4" ht="42" x14ac:dyDescent="0.3">
      <c r="A26" s="137" t="s">
        <v>296</v>
      </c>
      <c r="B26" s="138" t="s">
        <v>297</v>
      </c>
      <c r="C26" s="139" t="s">
        <v>292</v>
      </c>
      <c r="D26" s="275">
        <v>25</v>
      </c>
    </row>
    <row r="27" spans="1:4" ht="42" x14ac:dyDescent="0.3">
      <c r="A27" s="137" t="s">
        <v>296</v>
      </c>
      <c r="B27" s="138" t="s">
        <v>297</v>
      </c>
      <c r="C27" s="139" t="s">
        <v>219</v>
      </c>
      <c r="D27" s="275">
        <v>26</v>
      </c>
    </row>
    <row r="28" spans="1:4" ht="42" x14ac:dyDescent="0.3">
      <c r="A28" s="137" t="s">
        <v>296</v>
      </c>
      <c r="B28" s="138" t="s">
        <v>297</v>
      </c>
      <c r="C28" s="139" t="s">
        <v>293</v>
      </c>
      <c r="D28" s="275">
        <v>27</v>
      </c>
    </row>
    <row r="29" spans="1:4" ht="63" x14ac:dyDescent="0.3">
      <c r="A29" s="154" t="s">
        <v>294</v>
      </c>
      <c r="B29" s="151" t="s">
        <v>47</v>
      </c>
      <c r="C29" s="152" t="s">
        <v>40</v>
      </c>
      <c r="D29" s="276">
        <v>28</v>
      </c>
    </row>
    <row r="30" spans="1:4" ht="63" x14ac:dyDescent="0.3">
      <c r="A30" s="154" t="s">
        <v>294</v>
      </c>
      <c r="B30" s="151" t="s">
        <v>47</v>
      </c>
      <c r="C30" s="152" t="s">
        <v>133</v>
      </c>
      <c r="D30" s="276">
        <v>29</v>
      </c>
    </row>
    <row r="31" spans="1:4" ht="63" x14ac:dyDescent="0.3">
      <c r="A31" s="154" t="s">
        <v>294</v>
      </c>
      <c r="B31" s="151" t="s">
        <v>47</v>
      </c>
      <c r="C31" s="152" t="s">
        <v>265</v>
      </c>
      <c r="D31" s="276">
        <v>30</v>
      </c>
    </row>
    <row r="32" spans="1:4" ht="63" x14ac:dyDescent="0.3">
      <c r="A32" s="154" t="s">
        <v>294</v>
      </c>
      <c r="B32" s="151" t="s">
        <v>47</v>
      </c>
      <c r="C32" s="152" t="s">
        <v>49</v>
      </c>
      <c r="D32" s="276">
        <v>31</v>
      </c>
    </row>
    <row r="33" spans="1:4" ht="63" x14ac:dyDescent="0.3">
      <c r="A33" s="154" t="s">
        <v>294</v>
      </c>
      <c r="B33" s="151" t="s">
        <v>47</v>
      </c>
      <c r="C33" s="192" t="s">
        <v>951</v>
      </c>
      <c r="D33" s="276">
        <v>32</v>
      </c>
    </row>
    <row r="34" spans="1:4" ht="63" x14ac:dyDescent="0.3">
      <c r="A34" s="154" t="s">
        <v>294</v>
      </c>
      <c r="B34" s="151" t="s">
        <v>47</v>
      </c>
      <c r="C34" s="192" t="s">
        <v>266</v>
      </c>
      <c r="D34" s="276">
        <v>33</v>
      </c>
    </row>
    <row r="35" spans="1:4" ht="63" x14ac:dyDescent="0.3">
      <c r="A35" s="154" t="s">
        <v>294</v>
      </c>
      <c r="B35" s="151" t="s">
        <v>47</v>
      </c>
      <c r="C35" s="152" t="s">
        <v>119</v>
      </c>
      <c r="D35" s="276">
        <v>34</v>
      </c>
    </row>
    <row r="36" spans="1:4" ht="42" x14ac:dyDescent="0.3">
      <c r="A36" s="154" t="s">
        <v>294</v>
      </c>
      <c r="B36" s="151" t="s">
        <v>268</v>
      </c>
      <c r="C36" s="192" t="s">
        <v>954</v>
      </c>
      <c r="D36" s="276">
        <v>35</v>
      </c>
    </row>
    <row r="37" spans="1:4" ht="42" x14ac:dyDescent="0.3">
      <c r="A37" s="154" t="s">
        <v>294</v>
      </c>
      <c r="B37" s="151" t="s">
        <v>268</v>
      </c>
      <c r="C37" s="152" t="s">
        <v>106</v>
      </c>
      <c r="D37" s="276">
        <v>36</v>
      </c>
    </row>
    <row r="38" spans="1:4" ht="42" x14ac:dyDescent="0.3">
      <c r="A38" s="154" t="s">
        <v>294</v>
      </c>
      <c r="B38" s="151" t="s">
        <v>268</v>
      </c>
      <c r="C38" s="152" t="s">
        <v>112</v>
      </c>
      <c r="D38" s="276">
        <v>37</v>
      </c>
    </row>
    <row r="39" spans="1:4" ht="42" x14ac:dyDescent="0.3">
      <c r="A39" s="165" t="s">
        <v>78</v>
      </c>
      <c r="B39" s="166" t="s">
        <v>1512</v>
      </c>
      <c r="C39" s="167" t="s">
        <v>223</v>
      </c>
      <c r="D39" s="277">
        <v>38</v>
      </c>
    </row>
    <row r="40" spans="1:4" ht="42" x14ac:dyDescent="0.3">
      <c r="A40" s="165" t="s">
        <v>78</v>
      </c>
      <c r="B40" s="166" t="s">
        <v>1512</v>
      </c>
      <c r="C40" s="167" t="s">
        <v>144</v>
      </c>
      <c r="D40" s="277">
        <v>39</v>
      </c>
    </row>
    <row r="41" spans="1:4" ht="42" x14ac:dyDescent="0.3">
      <c r="A41" s="165" t="s">
        <v>78</v>
      </c>
      <c r="B41" s="166" t="s">
        <v>1512</v>
      </c>
      <c r="C41" s="167" t="s">
        <v>151</v>
      </c>
      <c r="D41" s="277">
        <v>40</v>
      </c>
    </row>
    <row r="42" spans="1:4" ht="42" x14ac:dyDescent="0.3">
      <c r="A42" s="165" t="s">
        <v>78</v>
      </c>
      <c r="B42" s="166" t="s">
        <v>1512</v>
      </c>
      <c r="C42" s="167" t="s">
        <v>161</v>
      </c>
      <c r="D42" s="277">
        <v>41</v>
      </c>
    </row>
    <row r="43" spans="1:4" ht="42" x14ac:dyDescent="0.3">
      <c r="A43" s="165" t="s">
        <v>78</v>
      </c>
      <c r="B43" s="166" t="s">
        <v>1512</v>
      </c>
      <c r="C43" s="167" t="s">
        <v>165</v>
      </c>
      <c r="D43" s="277">
        <v>42</v>
      </c>
    </row>
    <row r="44" spans="1:4" ht="42" x14ac:dyDescent="0.3">
      <c r="A44" s="165" t="s">
        <v>78</v>
      </c>
      <c r="B44" s="166" t="s">
        <v>1512</v>
      </c>
      <c r="C44" s="167" t="s">
        <v>254</v>
      </c>
      <c r="D44" s="277">
        <v>43</v>
      </c>
    </row>
    <row r="48" spans="1:4" x14ac:dyDescent="0.3">
      <c r="A48"/>
      <c r="B48"/>
      <c r="C48"/>
    </row>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4835-CF02-4F1C-98EB-5A5BA67B9493}">
  <dimension ref="A1:L12"/>
  <sheetViews>
    <sheetView workbookViewId="0">
      <selection activeCell="E13" sqref="E13"/>
    </sheetView>
  </sheetViews>
  <sheetFormatPr baseColWidth="10" defaultRowHeight="15.6" x14ac:dyDescent="0.3"/>
  <cols>
    <col min="1" max="1" width="34.88671875" style="292" customWidth="1"/>
    <col min="6" max="6" width="14.6640625" customWidth="1"/>
  </cols>
  <sheetData>
    <row r="1" spans="1:12" s="162" customFormat="1" ht="14.4" x14ac:dyDescent="0.3">
      <c r="A1" s="293"/>
      <c r="B1" s="375" t="s">
        <v>1178</v>
      </c>
      <c r="C1" s="375"/>
      <c r="D1" s="375"/>
      <c r="E1" s="375"/>
      <c r="F1" s="375"/>
      <c r="G1" s="375"/>
      <c r="H1" s="376" t="s">
        <v>1179</v>
      </c>
      <c r="I1" s="376"/>
      <c r="J1" s="376"/>
      <c r="K1" s="376"/>
      <c r="L1" s="376"/>
    </row>
    <row r="2" spans="1:12" ht="57.6" x14ac:dyDescent="0.3">
      <c r="A2" s="285"/>
      <c r="B2" s="278" t="s">
        <v>1185</v>
      </c>
      <c r="C2" s="278" t="s">
        <v>1186</v>
      </c>
      <c r="D2" s="278" t="s">
        <v>1187</v>
      </c>
      <c r="E2" s="278" t="s">
        <v>1188</v>
      </c>
      <c r="F2" s="278" t="s">
        <v>1189</v>
      </c>
      <c r="G2" s="278" t="s">
        <v>1190</v>
      </c>
      <c r="H2" s="279" t="s">
        <v>1191</v>
      </c>
      <c r="I2" s="279" t="s">
        <v>1192</v>
      </c>
      <c r="J2" s="279" t="s">
        <v>1193</v>
      </c>
      <c r="K2" s="279" t="s">
        <v>1194</v>
      </c>
      <c r="L2" s="280" t="s">
        <v>1195</v>
      </c>
    </row>
    <row r="3" spans="1:12" ht="23.4" x14ac:dyDescent="0.3">
      <c r="A3" s="232" t="s">
        <v>1547</v>
      </c>
      <c r="B3" s="281" t="s">
        <v>1545</v>
      </c>
      <c r="C3" s="281" t="s">
        <v>1545</v>
      </c>
      <c r="D3" s="281" t="s">
        <v>1545</v>
      </c>
      <c r="E3" s="281" t="s">
        <v>1545</v>
      </c>
      <c r="F3" s="281" t="s">
        <v>1545</v>
      </c>
      <c r="G3" s="281" t="s">
        <v>1545</v>
      </c>
      <c r="H3" s="281" t="s">
        <v>1545</v>
      </c>
      <c r="I3" s="281" t="s">
        <v>1545</v>
      </c>
      <c r="J3" s="281" t="s">
        <v>1545</v>
      </c>
      <c r="K3" s="281" t="s">
        <v>1545</v>
      </c>
      <c r="L3" s="281" t="s">
        <v>1545</v>
      </c>
    </row>
    <row r="4" spans="1:12" ht="54.75" customHeight="1" x14ac:dyDescent="0.3">
      <c r="A4" s="286" t="s">
        <v>282</v>
      </c>
      <c r="B4" s="284">
        <v>1</v>
      </c>
      <c r="C4" s="282">
        <v>2</v>
      </c>
      <c r="D4" s="283">
        <v>0</v>
      </c>
      <c r="E4" s="282">
        <v>2</v>
      </c>
      <c r="F4" s="284">
        <v>1</v>
      </c>
      <c r="G4" s="282">
        <v>2</v>
      </c>
      <c r="H4" s="282">
        <v>2</v>
      </c>
      <c r="I4" s="282">
        <v>2</v>
      </c>
      <c r="J4" s="282">
        <v>2</v>
      </c>
      <c r="K4" s="282">
        <v>2</v>
      </c>
      <c r="L4" s="284">
        <v>1</v>
      </c>
    </row>
    <row r="5" spans="1:12" ht="81" customHeight="1" x14ac:dyDescent="0.3">
      <c r="A5" s="287" t="s">
        <v>284</v>
      </c>
      <c r="B5" s="282">
        <v>2</v>
      </c>
      <c r="C5" s="284">
        <v>1</v>
      </c>
      <c r="D5" s="283">
        <v>0</v>
      </c>
      <c r="E5" s="282">
        <v>2</v>
      </c>
      <c r="F5" s="282">
        <v>2</v>
      </c>
      <c r="G5" s="282">
        <v>2</v>
      </c>
      <c r="H5" s="282">
        <v>2</v>
      </c>
      <c r="I5" s="282">
        <v>2</v>
      </c>
      <c r="J5" s="282">
        <v>2</v>
      </c>
      <c r="K5" s="282">
        <v>2</v>
      </c>
      <c r="L5" s="282">
        <v>2</v>
      </c>
    </row>
    <row r="6" spans="1:12" ht="81.75" customHeight="1" x14ac:dyDescent="0.3">
      <c r="A6" s="288" t="s">
        <v>258</v>
      </c>
      <c r="B6" s="282">
        <v>2</v>
      </c>
      <c r="C6" s="282">
        <v>2</v>
      </c>
      <c r="D6" s="283">
        <v>0</v>
      </c>
      <c r="E6" s="283">
        <v>0</v>
      </c>
      <c r="F6" s="282">
        <v>2</v>
      </c>
      <c r="G6" s="283">
        <v>0</v>
      </c>
      <c r="H6" s="283" t="s">
        <v>1546</v>
      </c>
      <c r="I6" s="283" t="s">
        <v>1546</v>
      </c>
      <c r="J6" s="283" t="s">
        <v>1546</v>
      </c>
      <c r="K6" s="282">
        <v>2</v>
      </c>
      <c r="L6" s="282">
        <v>2</v>
      </c>
    </row>
    <row r="7" spans="1:12" ht="86.4" x14ac:dyDescent="0.3">
      <c r="A7" s="289" t="s">
        <v>296</v>
      </c>
      <c r="B7" s="282">
        <v>2</v>
      </c>
      <c r="C7" s="282">
        <v>2</v>
      </c>
      <c r="D7" s="282">
        <v>2</v>
      </c>
      <c r="E7" s="283">
        <v>0</v>
      </c>
      <c r="F7" s="283">
        <v>0</v>
      </c>
      <c r="G7" s="282">
        <v>2</v>
      </c>
      <c r="H7" s="283" t="s">
        <v>1546</v>
      </c>
      <c r="I7" s="294" t="s">
        <v>1548</v>
      </c>
      <c r="J7" s="294" t="s">
        <v>1549</v>
      </c>
      <c r="K7" s="284">
        <v>1</v>
      </c>
      <c r="L7" s="282">
        <v>2</v>
      </c>
    </row>
    <row r="8" spans="1:12" ht="57.6" x14ac:dyDescent="0.3">
      <c r="A8" s="290" t="s">
        <v>294</v>
      </c>
      <c r="B8" s="282">
        <v>2</v>
      </c>
      <c r="C8" s="282">
        <v>2</v>
      </c>
      <c r="D8" s="283">
        <v>0</v>
      </c>
      <c r="E8" s="283">
        <v>0</v>
      </c>
      <c r="F8" s="284">
        <v>1</v>
      </c>
      <c r="G8" s="282">
        <v>2</v>
      </c>
      <c r="H8" s="284">
        <v>1</v>
      </c>
      <c r="I8" s="283" t="s">
        <v>1546</v>
      </c>
      <c r="J8" s="283" t="s">
        <v>1546</v>
      </c>
      <c r="K8" s="282">
        <v>2</v>
      </c>
      <c r="L8" s="282">
        <v>2</v>
      </c>
    </row>
    <row r="9" spans="1:12" ht="57.6" x14ac:dyDescent="0.3">
      <c r="A9" s="291" t="s">
        <v>78</v>
      </c>
      <c r="B9" s="284">
        <v>1</v>
      </c>
      <c r="C9" s="284">
        <v>1</v>
      </c>
      <c r="D9" s="283">
        <v>0</v>
      </c>
      <c r="E9" s="283">
        <v>0</v>
      </c>
      <c r="F9" s="284">
        <v>1</v>
      </c>
      <c r="G9" s="282">
        <v>2</v>
      </c>
      <c r="H9" s="284">
        <v>1</v>
      </c>
      <c r="I9" s="283" t="s">
        <v>1546</v>
      </c>
      <c r="J9" s="283" t="s">
        <v>1546</v>
      </c>
      <c r="K9" s="282">
        <v>2</v>
      </c>
      <c r="L9" s="282">
        <v>2</v>
      </c>
    </row>
    <row r="11" spans="1:12" x14ac:dyDescent="0.3">
      <c r="H11" s="162"/>
      <c r="I11" s="162"/>
      <c r="J11" s="162"/>
      <c r="K11" s="162"/>
    </row>
    <row r="12" spans="1:12" x14ac:dyDescent="0.3">
      <c r="H12" s="162"/>
      <c r="I12" s="162"/>
      <c r="J12" s="162"/>
      <c r="K12" s="162"/>
    </row>
  </sheetData>
  <mergeCells count="2">
    <mergeCell ref="B1:G1"/>
    <mergeCell ref="H1:L1"/>
  </mergeCells>
  <conditionalFormatting sqref="J7">
    <cfRule type="colorScale" priority="1">
      <colorScale>
        <cfvo type="num" val="-1"/>
        <cfvo type="num" val="0"/>
        <cfvo type="num" val="2"/>
        <color rgb="FFF8696B"/>
        <color theme="0" tint="-0.249977111117893"/>
        <color rgb="FF63BE7B"/>
      </colorScale>
    </cfRule>
  </conditionalFormatting>
  <conditionalFormatting sqref="J7">
    <cfRule type="colorScale" priority="2">
      <colorScale>
        <cfvo type="num" val="-1"/>
        <cfvo type="num" val="0"/>
        <cfvo type="num" val="2"/>
        <color rgb="FFF8696B"/>
        <color theme="0" tint="-0.249977111117893"/>
        <color rgb="FF63BE7B"/>
      </colorScale>
    </cfRule>
  </conditionalFormatting>
  <conditionalFormatting sqref="I7">
    <cfRule type="colorScale" priority="4">
      <colorScale>
        <cfvo type="num" val="-1"/>
        <cfvo type="num" val="0"/>
        <cfvo type="num" val="2"/>
        <color rgb="FFF8696B"/>
        <color theme="0" tint="-0.249977111117893"/>
        <color rgb="FF63BE7B"/>
      </colorScale>
    </cfRule>
  </conditionalFormatting>
  <conditionalFormatting sqref="I7">
    <cfRule type="colorScale" priority="3">
      <colorScale>
        <cfvo type="num" val="-1"/>
        <cfvo type="num" val="0"/>
        <cfvo type="num" val="2"/>
        <color rgb="FFF8696B"/>
        <color theme="0" tint="-0.249977111117893"/>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A61C-6F7B-458D-9DF9-96A64340B6FC}">
  <dimension ref="A1:AZ19"/>
  <sheetViews>
    <sheetView topLeftCell="Q1" zoomScale="55" zoomScaleNormal="55" workbookViewId="0">
      <selection activeCell="M68" sqref="M68"/>
    </sheetView>
  </sheetViews>
  <sheetFormatPr baseColWidth="10" defaultRowHeight="14.4" x14ac:dyDescent="0.3"/>
  <cols>
    <col min="1" max="1" width="17.33203125" style="162" customWidth="1"/>
    <col min="2" max="2" width="14.88671875" style="162" customWidth="1"/>
    <col min="3" max="20" width="11.44140625" customWidth="1"/>
    <col min="35" max="35" width="24.109375" customWidth="1"/>
    <col min="39" max="39" width="16.44140625" customWidth="1"/>
  </cols>
  <sheetData>
    <row r="1" spans="1:52" s="162" customFormat="1" ht="15" customHeight="1" x14ac:dyDescent="0.3">
      <c r="C1" s="384" t="s">
        <v>1177</v>
      </c>
      <c r="D1" s="384"/>
      <c r="E1" s="384"/>
      <c r="F1" s="384"/>
      <c r="G1" s="384"/>
      <c r="H1" s="384"/>
      <c r="I1" s="357" t="s">
        <v>1178</v>
      </c>
      <c r="J1" s="357"/>
      <c r="K1" s="357"/>
      <c r="L1" s="357"/>
      <c r="M1" s="357"/>
      <c r="N1" s="357"/>
      <c r="O1" s="357"/>
      <c r="P1" s="357"/>
      <c r="Q1" s="357"/>
      <c r="R1" s="357"/>
      <c r="S1" s="357"/>
      <c r="T1" s="357"/>
      <c r="U1" s="385" t="s">
        <v>1179</v>
      </c>
      <c r="V1" s="385"/>
      <c r="W1" s="385"/>
      <c r="X1" s="385"/>
      <c r="Y1" s="385"/>
      <c r="Z1" s="385"/>
      <c r="AA1" s="385"/>
      <c r="AB1" s="385"/>
      <c r="AC1" s="385"/>
      <c r="AD1" s="385"/>
      <c r="AE1" s="304"/>
      <c r="AF1" s="304"/>
      <c r="AG1" s="304"/>
      <c r="AH1" s="304"/>
      <c r="AI1" s="304"/>
      <c r="AJ1" s="304"/>
      <c r="AK1" s="304"/>
      <c r="AL1" s="304"/>
      <c r="AM1" s="304"/>
      <c r="AN1" s="304"/>
      <c r="AO1" s="304"/>
      <c r="AP1" s="304"/>
      <c r="AQ1" s="304"/>
      <c r="AR1" s="304"/>
      <c r="AS1" s="304"/>
      <c r="AT1" s="304"/>
      <c r="AU1" s="304"/>
      <c r="AV1" s="304"/>
      <c r="AW1" s="304"/>
      <c r="AX1" s="304"/>
      <c r="AZ1" s="304"/>
    </row>
    <row r="2" spans="1:52" s="1" customFormat="1" ht="24.75" customHeight="1" x14ac:dyDescent="0.3">
      <c r="C2" s="379" t="s">
        <v>1182</v>
      </c>
      <c r="D2" s="380"/>
      <c r="E2" s="379" t="s">
        <v>1183</v>
      </c>
      <c r="F2" s="380"/>
      <c r="G2" s="379" t="s">
        <v>1184</v>
      </c>
      <c r="H2" s="380"/>
      <c r="I2" s="381" t="s">
        <v>1185</v>
      </c>
      <c r="J2" s="382"/>
      <c r="K2" s="381" t="s">
        <v>1186</v>
      </c>
      <c r="L2" s="382"/>
      <c r="M2" s="381" t="s">
        <v>1187</v>
      </c>
      <c r="N2" s="382"/>
      <c r="O2" s="381" t="s">
        <v>1188</v>
      </c>
      <c r="P2" s="382"/>
      <c r="Q2" s="381" t="s">
        <v>1189</v>
      </c>
      <c r="R2" s="382"/>
      <c r="S2" s="381" t="s">
        <v>1190</v>
      </c>
      <c r="T2" s="382"/>
      <c r="U2" s="377" t="s">
        <v>1191</v>
      </c>
      <c r="V2" s="378"/>
      <c r="W2" s="377" t="s">
        <v>1192</v>
      </c>
      <c r="X2" s="378"/>
      <c r="Y2" s="377" t="s">
        <v>1193</v>
      </c>
      <c r="Z2" s="378"/>
      <c r="AA2" s="377" t="s">
        <v>1194</v>
      </c>
      <c r="AB2" s="378"/>
      <c r="AC2" s="377" t="s">
        <v>1195</v>
      </c>
      <c r="AD2" s="378"/>
      <c r="AE2" s="305" t="s">
        <v>1551</v>
      </c>
      <c r="AI2" s="260" t="s">
        <v>1340</v>
      </c>
      <c r="AJ2" s="247">
        <f>Plan_Action_Lignes!BJ118</f>
        <v>9</v>
      </c>
      <c r="AK2" s="248">
        <f>AJ2/$AJ$19</f>
        <v>8.3333333333333329E-2</v>
      </c>
      <c r="AM2" s="308" t="s">
        <v>1340</v>
      </c>
      <c r="AN2" s="306">
        <f>AJ2</f>
        <v>9</v>
      </c>
      <c r="AO2" s="307">
        <f>AN2/$AJ$19</f>
        <v>8.3333333333333329E-2</v>
      </c>
    </row>
    <row r="3" spans="1:52" x14ac:dyDescent="0.3">
      <c r="A3" s="162" t="s">
        <v>1550</v>
      </c>
      <c r="B3" s="260"/>
      <c r="C3" s="383">
        <f>Plan_Action_Lignes!S115</f>
        <v>196</v>
      </c>
      <c r="D3" s="383"/>
      <c r="E3" s="383">
        <f>Plan_Action_Lignes!U115</f>
        <v>162</v>
      </c>
      <c r="F3" s="383"/>
      <c r="G3" s="383">
        <f>Plan_Action_Lignes!W115</f>
        <v>166</v>
      </c>
      <c r="H3" s="383"/>
      <c r="I3" s="383">
        <f>Plan_Action_Lignes!Y115</f>
        <v>138</v>
      </c>
      <c r="J3" s="383"/>
      <c r="K3" s="383">
        <f>Plan_Action_Lignes!AB115</f>
        <v>127</v>
      </c>
      <c r="L3" s="383"/>
      <c r="M3" s="383">
        <f>Plan_Action_Lignes!AE115</f>
        <v>81</v>
      </c>
      <c r="N3" s="383"/>
      <c r="O3" s="383">
        <f>Plan_Action_Lignes!AH115</f>
        <v>45</v>
      </c>
      <c r="P3" s="383"/>
      <c r="Q3" s="383">
        <f>Plan_Action_Lignes!AK115</f>
        <v>98</v>
      </c>
      <c r="R3" s="383"/>
      <c r="S3" s="383">
        <f>Plan_Action_Lignes!AN115</f>
        <v>73</v>
      </c>
      <c r="T3" s="383"/>
      <c r="U3" s="383">
        <f>Plan_Action_Lignes!AQ115</f>
        <v>111</v>
      </c>
      <c r="V3" s="383"/>
      <c r="W3" s="383">
        <f>Plan_Action_Lignes!AT115</f>
        <v>40</v>
      </c>
      <c r="X3" s="383"/>
      <c r="Y3" s="383">
        <f>Plan_Action_Lignes!AW115</f>
        <v>43</v>
      </c>
      <c r="Z3" s="383"/>
      <c r="AA3" s="383">
        <f>Plan_Action_Lignes!AZ115</f>
        <v>164</v>
      </c>
      <c r="AB3" s="383"/>
      <c r="AC3" s="383">
        <f>Plan_Action_Lignes!BC115</f>
        <v>189</v>
      </c>
      <c r="AD3" s="383"/>
      <c r="AE3" s="162"/>
      <c r="AI3" s="260" t="s">
        <v>1205</v>
      </c>
      <c r="AJ3" s="247">
        <f>Plan_Action_Lignes!BJ119</f>
        <v>28</v>
      </c>
      <c r="AK3" s="248">
        <f t="shared" ref="AK3:AK19" si="0">AJ3/$AJ$19</f>
        <v>0.25925925925925924</v>
      </c>
      <c r="AM3" s="308" t="s">
        <v>1205</v>
      </c>
      <c r="AN3" s="306">
        <f>AJ3+AJ9</f>
        <v>32</v>
      </c>
      <c r="AO3" s="307">
        <f t="shared" ref="AO3:AO7" si="1">AN3/$AJ$19</f>
        <v>0.29629629629629628</v>
      </c>
    </row>
    <row r="4" spans="1:52" x14ac:dyDescent="0.3">
      <c r="A4" s="300" t="s">
        <v>1533</v>
      </c>
      <c r="B4" s="256" t="s">
        <v>1534</v>
      </c>
      <c r="C4" s="295">
        <f>Plan_Action_Lignes!S117</f>
        <v>0</v>
      </c>
      <c r="D4" s="296">
        <f>Plan_Action_Lignes!T117</f>
        <v>0</v>
      </c>
      <c r="E4" s="295">
        <f>Plan_Action_Lignes!U117</f>
        <v>0</v>
      </c>
      <c r="F4" s="296">
        <f>Plan_Action_Lignes!V117</f>
        <v>0</v>
      </c>
      <c r="G4" s="295">
        <f>Plan_Action_Lignes!W117</f>
        <v>0</v>
      </c>
      <c r="H4" s="296">
        <f>Plan_Action_Lignes!X117</f>
        <v>0</v>
      </c>
      <c r="I4" s="295">
        <f>Plan_Action_Lignes!Y117</f>
        <v>0</v>
      </c>
      <c r="J4" s="296">
        <f>Plan_Action_Lignes!Z117</f>
        <v>0</v>
      </c>
      <c r="K4" s="295">
        <f>Plan_Action_Lignes!AB117</f>
        <v>1</v>
      </c>
      <c r="L4" s="296">
        <f>Plan_Action_Lignes!AC117</f>
        <v>9.0909090909090905E-3</v>
      </c>
      <c r="M4" s="295">
        <f>Plan_Action_Lignes!AE117</f>
        <v>0</v>
      </c>
      <c r="N4" s="296">
        <f>Plan_Action_Lignes!AF117</f>
        <v>0</v>
      </c>
      <c r="O4" s="334">
        <f>Plan_Action_Lignes!AH117</f>
        <v>4</v>
      </c>
      <c r="P4" s="335">
        <f>Plan_Action_Lignes!AI117</f>
        <v>3.6363636363636362E-2</v>
      </c>
      <c r="Q4" s="334">
        <f>Plan_Action_Lignes!AK117</f>
        <v>2</v>
      </c>
      <c r="R4" s="335">
        <f>Plan_Action_Lignes!AL117</f>
        <v>1.8181818181818181E-2</v>
      </c>
      <c r="S4" s="334">
        <f>Plan_Action_Lignes!AN117</f>
        <v>2</v>
      </c>
      <c r="T4" s="335">
        <f>Plan_Action_Lignes!AO117</f>
        <v>1.8181818181818181E-2</v>
      </c>
      <c r="U4" s="334">
        <f>Plan_Action_Lignes!AQ117</f>
        <v>2</v>
      </c>
      <c r="V4" s="335">
        <f>Plan_Action_Lignes!AR117</f>
        <v>1.8181818181818181E-2</v>
      </c>
      <c r="W4" s="334">
        <f>Plan_Action_Lignes!AT117</f>
        <v>9</v>
      </c>
      <c r="X4" s="335">
        <f>Plan_Action_Lignes!AU117</f>
        <v>8.1818181818181818E-2</v>
      </c>
      <c r="Y4" s="334">
        <f>Plan_Action_Lignes!AW117</f>
        <v>8</v>
      </c>
      <c r="Z4" s="335">
        <f>Plan_Action_Lignes!AX117</f>
        <v>7.2727272727272724E-2</v>
      </c>
      <c r="AA4" s="334">
        <f>Plan_Action_Lignes!AZ117</f>
        <v>0</v>
      </c>
      <c r="AB4" s="296">
        <f>Plan_Action_Lignes!BA117</f>
        <v>0</v>
      </c>
      <c r="AC4" s="297">
        <f>Plan_Action_Lignes!BC117</f>
        <v>0</v>
      </c>
      <c r="AD4" s="296">
        <f>Plan_Action_Lignes!BD117</f>
        <v>0</v>
      </c>
      <c r="AE4" s="162"/>
      <c r="AI4" s="260" t="s">
        <v>1542</v>
      </c>
      <c r="AJ4" s="247">
        <f>Plan_Action_Lignes!BJ120</f>
        <v>12</v>
      </c>
      <c r="AK4" s="248">
        <f t="shared" si="0"/>
        <v>0.1111111111111111</v>
      </c>
      <c r="AM4" s="308" t="s">
        <v>1542</v>
      </c>
      <c r="AN4" s="306">
        <f>AJ4+AJ5+AJ6+AJ14+AJ15+AJ16+AJ17</f>
        <v>32</v>
      </c>
      <c r="AO4" s="307">
        <f t="shared" si="1"/>
        <v>0.29629629629629628</v>
      </c>
    </row>
    <row r="5" spans="1:52" x14ac:dyDescent="0.3">
      <c r="A5" s="301" t="s">
        <v>1535</v>
      </c>
      <c r="B5" s="256" t="s">
        <v>1536</v>
      </c>
      <c r="C5" s="295">
        <f>Plan_Action_Lignes!S118</f>
        <v>1</v>
      </c>
      <c r="D5" s="296">
        <f>Plan_Action_Lignes!T118</f>
        <v>9.0909090909090905E-3</v>
      </c>
      <c r="E5" s="295">
        <f>Plan_Action_Lignes!U118</f>
        <v>22</v>
      </c>
      <c r="F5" s="296">
        <f>Plan_Action_Lignes!V118</f>
        <v>0.2</v>
      </c>
      <c r="G5" s="295">
        <f>Plan_Action_Lignes!W118</f>
        <v>21</v>
      </c>
      <c r="H5" s="296">
        <f>Plan_Action_Lignes!X118</f>
        <v>0.19090909090909092</v>
      </c>
      <c r="I5" s="295">
        <f>Plan_Action_Lignes!Y118</f>
        <v>16</v>
      </c>
      <c r="J5" s="296">
        <f>Plan_Action_Lignes!Z118</f>
        <v>0.14545454545454545</v>
      </c>
      <c r="K5" s="295">
        <f>Plan_Action_Lignes!AB118</f>
        <v>29</v>
      </c>
      <c r="L5" s="296">
        <f>Plan_Action_Lignes!AC118</f>
        <v>0.26363636363636361</v>
      </c>
      <c r="M5" s="295">
        <f>Plan_Action_Lignes!AE118</f>
        <v>57</v>
      </c>
      <c r="N5" s="296">
        <f>Plan_Action_Lignes!AF118</f>
        <v>0.51818181818181819</v>
      </c>
      <c r="O5" s="334">
        <f>Plan_Action_Lignes!AH118</f>
        <v>68</v>
      </c>
      <c r="P5" s="335">
        <f>Plan_Action_Lignes!AI118</f>
        <v>0.61818181818181817</v>
      </c>
      <c r="Q5" s="334">
        <f>Plan_Action_Lignes!AK118</f>
        <v>41</v>
      </c>
      <c r="R5" s="335">
        <f>Plan_Action_Lignes!AL118</f>
        <v>0.37272727272727274</v>
      </c>
      <c r="S5" s="334">
        <f>Plan_Action_Lignes!AN118</f>
        <v>55</v>
      </c>
      <c r="T5" s="335">
        <f>Plan_Action_Lignes!AO118</f>
        <v>0.5</v>
      </c>
      <c r="U5" s="334">
        <f>Plan_Action_Lignes!AQ118</f>
        <v>35</v>
      </c>
      <c r="V5" s="335">
        <f>Plan_Action_Lignes!AR118</f>
        <v>0.31818181818181818</v>
      </c>
      <c r="W5" s="334">
        <f>Plan_Action_Lignes!AT118</f>
        <v>71</v>
      </c>
      <c r="X5" s="335">
        <f>Plan_Action_Lignes!AU118</f>
        <v>0.6454545454545455</v>
      </c>
      <c r="Y5" s="334">
        <f>Plan_Action_Lignes!AW118</f>
        <v>73</v>
      </c>
      <c r="Z5" s="335">
        <f>Plan_Action_Lignes!AX118</f>
        <v>0.66363636363636369</v>
      </c>
      <c r="AA5" s="334">
        <f>Plan_Action_Lignes!AZ118</f>
        <v>20</v>
      </c>
      <c r="AB5" s="296">
        <f>Plan_Action_Lignes!BA118</f>
        <v>0.18181818181818182</v>
      </c>
      <c r="AC5" s="295">
        <f>Plan_Action_Lignes!BC118</f>
        <v>7</v>
      </c>
      <c r="AD5" s="296">
        <f>Plan_Action_Lignes!BD118</f>
        <v>6.363636363636363E-2</v>
      </c>
      <c r="AE5" s="162" t="s">
        <v>1552</v>
      </c>
      <c r="AI5" s="261" t="s">
        <v>1300</v>
      </c>
      <c r="AJ5" s="247">
        <f>Plan_Action_Lignes!BJ121</f>
        <v>4</v>
      </c>
      <c r="AK5" s="248">
        <f t="shared" si="0"/>
        <v>3.7037037037037035E-2</v>
      </c>
      <c r="AM5" s="309" t="s">
        <v>1289</v>
      </c>
      <c r="AN5" s="247">
        <f>AJ7</f>
        <v>12</v>
      </c>
      <c r="AO5" s="307">
        <f t="shared" si="1"/>
        <v>0.1111111111111111</v>
      </c>
    </row>
    <row r="6" spans="1:52" ht="28.8" x14ac:dyDescent="0.3">
      <c r="A6" s="302" t="s">
        <v>1537</v>
      </c>
      <c r="B6" s="256" t="s">
        <v>1538</v>
      </c>
      <c r="C6" s="295">
        <f>Plan_Action_Lignes!S119</f>
        <v>22</v>
      </c>
      <c r="D6" s="296">
        <f>Plan_Action_Lignes!T119</f>
        <v>0.2</v>
      </c>
      <c r="E6" s="295">
        <f>Plan_Action_Lignes!U119</f>
        <v>14</v>
      </c>
      <c r="F6" s="296">
        <f>Plan_Action_Lignes!V119</f>
        <v>0.12727272727272726</v>
      </c>
      <c r="G6" s="295">
        <f>Plan_Action_Lignes!W119</f>
        <v>12</v>
      </c>
      <c r="H6" s="296">
        <f>Plan_Action_Lignes!X119</f>
        <v>0.10909090909090909</v>
      </c>
      <c r="I6" s="295">
        <f>Plan_Action_Lignes!Y119</f>
        <v>50</v>
      </c>
      <c r="J6" s="296">
        <f>Plan_Action_Lignes!Z119</f>
        <v>0.45454545454545453</v>
      </c>
      <c r="K6" s="295">
        <f>Plan_Action_Lignes!AB119</f>
        <v>32</v>
      </c>
      <c r="L6" s="296">
        <f>Plan_Action_Lignes!AC119</f>
        <v>0.29090909090909089</v>
      </c>
      <c r="M6" s="295">
        <f>Plan_Action_Lignes!AE119</f>
        <v>25</v>
      </c>
      <c r="N6" s="296">
        <f>Plan_Action_Lignes!AF119</f>
        <v>0.22727272727272727</v>
      </c>
      <c r="O6" s="334">
        <f>Plan_Action_Lignes!AH119</f>
        <v>27</v>
      </c>
      <c r="P6" s="335">
        <f>Plan_Action_Lignes!AI119</f>
        <v>0.24545454545454545</v>
      </c>
      <c r="Q6" s="334">
        <f>Plan_Action_Lignes!AK119</f>
        <v>34</v>
      </c>
      <c r="R6" s="335">
        <f>Plan_Action_Lignes!AL119</f>
        <v>0.30909090909090908</v>
      </c>
      <c r="S6" s="334">
        <f>Plan_Action_Lignes!AN119</f>
        <v>31</v>
      </c>
      <c r="T6" s="335">
        <f>Plan_Action_Lignes!AO119</f>
        <v>0.2818181818181818</v>
      </c>
      <c r="U6" s="334">
        <f>Plan_Action_Lignes!AQ119</f>
        <v>33</v>
      </c>
      <c r="V6" s="335">
        <f>Plan_Action_Lignes!AR119</f>
        <v>0.3</v>
      </c>
      <c r="W6" s="334">
        <f>Plan_Action_Lignes!AT119</f>
        <v>11</v>
      </c>
      <c r="X6" s="335">
        <f>Plan_Action_Lignes!AU119</f>
        <v>0.1</v>
      </c>
      <c r="Y6" s="334">
        <f>Plan_Action_Lignes!AW119</f>
        <v>7</v>
      </c>
      <c r="Z6" s="335">
        <f>Plan_Action_Lignes!AX119</f>
        <v>6.363636363636363E-2</v>
      </c>
      <c r="AA6" s="334">
        <f>Plan_Action_Lignes!AZ119</f>
        <v>16</v>
      </c>
      <c r="AB6" s="296">
        <f>Plan_Action_Lignes!BA119</f>
        <v>0.14545454545454545</v>
      </c>
      <c r="AC6" s="295">
        <f>Plan_Action_Lignes!BC119</f>
        <v>17</v>
      </c>
      <c r="AD6" s="296">
        <f>Plan_Action_Lignes!BD119</f>
        <v>0.15454545454545454</v>
      </c>
      <c r="AE6" s="162" t="s">
        <v>1553</v>
      </c>
      <c r="AI6" s="260" t="s">
        <v>1511</v>
      </c>
      <c r="AJ6" s="247">
        <f>Plan_Action_Lignes!BJ122</f>
        <v>7</v>
      </c>
      <c r="AK6" s="248">
        <f t="shared" si="0"/>
        <v>6.4814814814814811E-2</v>
      </c>
      <c r="AM6" s="309" t="s">
        <v>1559</v>
      </c>
      <c r="AN6" s="247">
        <f>AJ10+AJ13+AJ8+AJ12</f>
        <v>12</v>
      </c>
      <c r="AO6" s="307">
        <f t="shared" si="1"/>
        <v>0.1111111111111111</v>
      </c>
    </row>
    <row r="7" spans="1:52" ht="28.8" x14ac:dyDescent="0.3">
      <c r="A7" s="303" t="s">
        <v>1539</v>
      </c>
      <c r="B7" s="256" t="s">
        <v>1540</v>
      </c>
      <c r="C7" s="295">
        <f>Plan_Action_Lignes!S120</f>
        <v>87</v>
      </c>
      <c r="D7" s="298">
        <f>Plan_Action_Lignes!T120</f>
        <v>0.79090909090909089</v>
      </c>
      <c r="E7" s="295">
        <f>Plan_Action_Lignes!U120</f>
        <v>74</v>
      </c>
      <c r="F7" s="296">
        <f>Plan_Action_Lignes!V120</f>
        <v>0.67272727272727273</v>
      </c>
      <c r="G7" s="295">
        <f>Plan_Action_Lignes!W120</f>
        <v>77</v>
      </c>
      <c r="H7" s="296">
        <f>Plan_Action_Lignes!X120</f>
        <v>0.7</v>
      </c>
      <c r="I7" s="295">
        <f>Plan_Action_Lignes!Y120</f>
        <v>44</v>
      </c>
      <c r="J7" s="296">
        <f>Plan_Action_Lignes!Z120</f>
        <v>0.4</v>
      </c>
      <c r="K7" s="295">
        <f>Plan_Action_Lignes!AB120</f>
        <v>48</v>
      </c>
      <c r="L7" s="296">
        <f>Plan_Action_Lignes!AC120</f>
        <v>0.43636363636363634</v>
      </c>
      <c r="M7" s="295">
        <f>Plan_Action_Lignes!AE120</f>
        <v>28</v>
      </c>
      <c r="N7" s="296">
        <f>Plan_Action_Lignes!AF120</f>
        <v>0.25454545454545452</v>
      </c>
      <c r="O7" s="334">
        <f>Plan_Action_Lignes!AH120</f>
        <v>11</v>
      </c>
      <c r="P7" s="335">
        <f>Plan_Action_Lignes!AI120</f>
        <v>0.1</v>
      </c>
      <c r="Q7" s="334">
        <f>Plan_Action_Lignes!AK120</f>
        <v>33</v>
      </c>
      <c r="R7" s="335">
        <f>Plan_Action_Lignes!AL120</f>
        <v>0.3</v>
      </c>
      <c r="S7" s="334">
        <f>Plan_Action_Lignes!AN120</f>
        <v>22</v>
      </c>
      <c r="T7" s="335">
        <f>Plan_Action_Lignes!AO120</f>
        <v>0.2</v>
      </c>
      <c r="U7" s="334">
        <f>Plan_Action_Lignes!AQ120</f>
        <v>40</v>
      </c>
      <c r="V7" s="335">
        <f>Plan_Action_Lignes!AR120</f>
        <v>0.36363636363636365</v>
      </c>
      <c r="W7" s="334">
        <f>Plan_Action_Lignes!AT120</f>
        <v>19</v>
      </c>
      <c r="X7" s="335">
        <f>Plan_Action_Lignes!AU120</f>
        <v>0.17272727272727273</v>
      </c>
      <c r="Y7" s="334">
        <f>Plan_Action_Lignes!AW120</f>
        <v>22</v>
      </c>
      <c r="Z7" s="335">
        <f>Plan_Action_Lignes!AX120</f>
        <v>0.2</v>
      </c>
      <c r="AA7" s="334">
        <f>Plan_Action_Lignes!AZ120</f>
        <v>74</v>
      </c>
      <c r="AB7" s="296">
        <f>Plan_Action_Lignes!BA120</f>
        <v>0.67272727272727273</v>
      </c>
      <c r="AC7" s="295">
        <f>Plan_Action_Lignes!BC120</f>
        <v>86</v>
      </c>
      <c r="AD7" s="296">
        <f>Plan_Action_Lignes!BD120</f>
        <v>0.78181818181818186</v>
      </c>
      <c r="AE7" s="162" t="s">
        <v>1554</v>
      </c>
      <c r="AI7" s="260" t="s">
        <v>1289</v>
      </c>
      <c r="AJ7" s="247">
        <f>Plan_Action_Lignes!BJ123</f>
        <v>12</v>
      </c>
      <c r="AK7" s="248">
        <f t="shared" si="0"/>
        <v>0.1111111111111111</v>
      </c>
      <c r="AM7" s="309" t="s">
        <v>1560</v>
      </c>
      <c r="AN7" s="247">
        <f>AJ18</f>
        <v>5</v>
      </c>
      <c r="AO7" s="307">
        <f t="shared" si="1"/>
        <v>4.6296296296296294E-2</v>
      </c>
    </row>
    <row r="8" spans="1:52" x14ac:dyDescent="0.3">
      <c r="A8" s="249"/>
      <c r="B8" s="299"/>
      <c r="C8" s="295">
        <f>Plan_Action_Lignes!S121</f>
        <v>110</v>
      </c>
      <c r="D8" s="296">
        <f>Plan_Action_Lignes!T121</f>
        <v>1</v>
      </c>
      <c r="E8" s="295">
        <f>Plan_Action_Lignes!U121</f>
        <v>110</v>
      </c>
      <c r="F8" s="296">
        <f>Plan_Action_Lignes!V121</f>
        <v>1</v>
      </c>
      <c r="G8" s="295">
        <f>Plan_Action_Lignes!W121</f>
        <v>110</v>
      </c>
      <c r="H8" s="296">
        <f>Plan_Action_Lignes!X121</f>
        <v>1</v>
      </c>
      <c r="I8" s="295">
        <f>Plan_Action_Lignes!Y121</f>
        <v>110</v>
      </c>
      <c r="J8" s="296">
        <f>Plan_Action_Lignes!Z121</f>
        <v>1</v>
      </c>
      <c r="K8" s="295">
        <f>Plan_Action_Lignes!AB121</f>
        <v>110</v>
      </c>
      <c r="L8" s="296">
        <f>Plan_Action_Lignes!AC121</f>
        <v>1</v>
      </c>
      <c r="M8" s="295">
        <f>Plan_Action_Lignes!AE121</f>
        <v>110</v>
      </c>
      <c r="N8" s="296">
        <f>Plan_Action_Lignes!AF121</f>
        <v>1</v>
      </c>
      <c r="O8" s="295">
        <f>Plan_Action_Lignes!AH121</f>
        <v>110</v>
      </c>
      <c r="P8" s="296">
        <f>Plan_Action_Lignes!AI121</f>
        <v>1</v>
      </c>
      <c r="Q8" s="295">
        <f>Plan_Action_Lignes!AK121</f>
        <v>110</v>
      </c>
      <c r="R8" s="296">
        <f>Plan_Action_Lignes!AL121</f>
        <v>1</v>
      </c>
      <c r="S8" s="295">
        <f>Plan_Action_Lignes!AN121</f>
        <v>110</v>
      </c>
      <c r="T8" s="296">
        <f>Plan_Action_Lignes!AO121</f>
        <v>1</v>
      </c>
      <c r="U8" s="295">
        <f>Plan_Action_Lignes!AQ121</f>
        <v>110</v>
      </c>
      <c r="V8" s="296">
        <f>Plan_Action_Lignes!AR121</f>
        <v>1</v>
      </c>
      <c r="W8" s="295">
        <f>Plan_Action_Lignes!AT121</f>
        <v>110</v>
      </c>
      <c r="X8" s="296">
        <f>Plan_Action_Lignes!AU121</f>
        <v>1</v>
      </c>
      <c r="Y8" s="295">
        <f>Plan_Action_Lignes!AW121</f>
        <v>110</v>
      </c>
      <c r="Z8" s="296">
        <f>Plan_Action_Lignes!AX121</f>
        <v>1</v>
      </c>
      <c r="AA8" s="295">
        <f>Plan_Action_Lignes!AZ121</f>
        <v>110</v>
      </c>
      <c r="AB8" s="296">
        <f>Plan_Action_Lignes!BA121</f>
        <v>1</v>
      </c>
      <c r="AC8" s="295">
        <f>Plan_Action_Lignes!BC121</f>
        <v>110</v>
      </c>
      <c r="AD8" s="296">
        <f>Plan_Action_Lignes!BD121</f>
        <v>1</v>
      </c>
      <c r="AE8" s="162"/>
      <c r="AI8" s="263" t="s">
        <v>1224</v>
      </c>
      <c r="AJ8" s="247">
        <f>Plan_Action_Lignes!BJ124</f>
        <v>1</v>
      </c>
      <c r="AK8" s="248">
        <f t="shared" si="0"/>
        <v>9.2592592592592587E-3</v>
      </c>
    </row>
    <row r="9" spans="1:52" x14ac:dyDescent="0.3">
      <c r="AE9" s="162"/>
      <c r="AI9" s="263" t="s">
        <v>1250</v>
      </c>
      <c r="AJ9" s="247">
        <f>Plan_Action_Lignes!BJ125</f>
        <v>4</v>
      </c>
      <c r="AK9" s="248">
        <f t="shared" si="0"/>
        <v>3.7037037037037035E-2</v>
      </c>
    </row>
    <row r="10" spans="1:52" x14ac:dyDescent="0.3">
      <c r="AI10" s="260" t="s">
        <v>1314</v>
      </c>
      <c r="AJ10" s="247">
        <f>Plan_Action_Lignes!BJ126</f>
        <v>5</v>
      </c>
      <c r="AK10" s="248">
        <f t="shared" si="0"/>
        <v>4.6296296296296294E-2</v>
      </c>
    </row>
    <row r="11" spans="1:52" x14ac:dyDescent="0.3">
      <c r="AI11" s="260" t="s">
        <v>1557</v>
      </c>
      <c r="AJ11" s="247">
        <f>Plan_Action_Lignes!BJ127</f>
        <v>6</v>
      </c>
      <c r="AK11" s="248">
        <f t="shared" si="0"/>
        <v>5.5555555555555552E-2</v>
      </c>
    </row>
    <row r="12" spans="1:52" x14ac:dyDescent="0.3">
      <c r="AI12" s="262" t="s">
        <v>1494</v>
      </c>
      <c r="AJ12" s="247">
        <f>Plan_Action_Lignes!BJ128</f>
        <v>1</v>
      </c>
      <c r="AK12" s="248">
        <f t="shared" si="0"/>
        <v>9.2592592592592587E-3</v>
      </c>
    </row>
    <row r="13" spans="1:52" x14ac:dyDescent="0.3">
      <c r="AI13" s="262" t="s">
        <v>1475</v>
      </c>
      <c r="AJ13" s="247">
        <f>Plan_Action_Lignes!BJ129</f>
        <v>5</v>
      </c>
      <c r="AK13" s="248">
        <f t="shared" si="0"/>
        <v>4.6296296296296294E-2</v>
      </c>
    </row>
    <row r="14" spans="1:52" x14ac:dyDescent="0.3">
      <c r="AI14" s="263" t="s">
        <v>1467</v>
      </c>
      <c r="AJ14" s="247">
        <f>Plan_Action_Lignes!BJ130</f>
        <v>1</v>
      </c>
      <c r="AK14" s="248">
        <f t="shared" si="0"/>
        <v>9.2592592592592587E-3</v>
      </c>
    </row>
    <row r="15" spans="1:52" x14ac:dyDescent="0.3">
      <c r="AI15" s="263" t="s">
        <v>1556</v>
      </c>
      <c r="AJ15" s="247">
        <f>Plan_Action_Lignes!BJ131</f>
        <v>2</v>
      </c>
      <c r="AK15" s="248">
        <f t="shared" si="0"/>
        <v>1.8518518518518517E-2</v>
      </c>
    </row>
    <row r="16" spans="1:52" x14ac:dyDescent="0.3">
      <c r="AI16" s="264" t="s">
        <v>1555</v>
      </c>
      <c r="AJ16" s="247">
        <f>Plan_Action_Lignes!BJ132</f>
        <v>4</v>
      </c>
      <c r="AK16" s="248">
        <f t="shared" si="0"/>
        <v>3.7037037037037035E-2</v>
      </c>
    </row>
    <row r="17" spans="35:37" x14ac:dyDescent="0.3">
      <c r="AI17" s="263" t="s">
        <v>1357</v>
      </c>
      <c r="AJ17" s="247">
        <f>Plan_Action_Lignes!BJ133</f>
        <v>2</v>
      </c>
      <c r="AK17" s="248">
        <f t="shared" si="0"/>
        <v>1.8518518518518517E-2</v>
      </c>
    </row>
    <row r="18" spans="35:37" x14ac:dyDescent="0.3">
      <c r="AI18" s="260" t="s">
        <v>1558</v>
      </c>
      <c r="AJ18" s="247">
        <f>Plan_Action_Lignes!BJ134</f>
        <v>5</v>
      </c>
      <c r="AK18" s="248">
        <f t="shared" si="0"/>
        <v>4.6296296296296294E-2</v>
      </c>
    </row>
    <row r="19" spans="35:37" x14ac:dyDescent="0.3">
      <c r="AI19" s="260" t="s">
        <v>1543</v>
      </c>
      <c r="AJ19" s="247">
        <f>Plan_Action_Lignes!BJ135</f>
        <v>108</v>
      </c>
      <c r="AK19" s="248">
        <f t="shared" si="0"/>
        <v>1</v>
      </c>
    </row>
  </sheetData>
  <mergeCells count="31">
    <mergeCell ref="C1:H1"/>
    <mergeCell ref="I1:T1"/>
    <mergeCell ref="U1:AD1"/>
    <mergeCell ref="C2:D2"/>
    <mergeCell ref="U3:V3"/>
    <mergeCell ref="W3:X3"/>
    <mergeCell ref="Y3:Z3"/>
    <mergeCell ref="AA3:AB3"/>
    <mergeCell ref="AC3:AD3"/>
    <mergeCell ref="C3:D3"/>
    <mergeCell ref="E3:F3"/>
    <mergeCell ref="G3:H3"/>
    <mergeCell ref="I3:J3"/>
    <mergeCell ref="K3:L3"/>
    <mergeCell ref="M3:N3"/>
    <mergeCell ref="O3:P3"/>
    <mergeCell ref="Q3:R3"/>
    <mergeCell ref="S3:T3"/>
    <mergeCell ref="S2:T2"/>
    <mergeCell ref="U2:V2"/>
    <mergeCell ref="W2:X2"/>
    <mergeCell ref="Y2:Z2"/>
    <mergeCell ref="AA2:AB2"/>
    <mergeCell ref="AC2:AD2"/>
    <mergeCell ref="E2:F2"/>
    <mergeCell ref="G2:H2"/>
    <mergeCell ref="I2:J2"/>
    <mergeCell ref="K2:L2"/>
    <mergeCell ref="M2:N2"/>
    <mergeCell ref="O2:P2"/>
    <mergeCell ref="Q2:R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AA5FF-4B83-4985-AA64-5E7EDD8BE149}">
  <dimension ref="A1:BF22"/>
  <sheetViews>
    <sheetView topLeftCell="AP1" zoomScale="55" zoomScaleNormal="55" workbookViewId="0">
      <selection activeCell="E18" sqref="E18"/>
    </sheetView>
  </sheetViews>
  <sheetFormatPr baseColWidth="10" defaultRowHeight="14.4" x14ac:dyDescent="0.3"/>
  <cols>
    <col min="1" max="1" width="65" style="1" customWidth="1"/>
    <col min="2" max="2" width="40.5546875" style="1" customWidth="1"/>
    <col min="3" max="3" width="57.6640625" style="1" customWidth="1"/>
    <col min="5" max="5" width="47.88671875" style="6" customWidth="1"/>
    <col min="6" max="6" width="17.5546875" customWidth="1"/>
    <col min="7" max="7" width="28.44140625" customWidth="1"/>
    <col min="8" max="8" width="49.6640625" customWidth="1"/>
    <col min="9" max="10" width="0" hidden="1" customWidth="1"/>
    <col min="11" max="11" width="20.44140625" hidden="1" customWidth="1"/>
    <col min="12" max="16" width="0" hidden="1" customWidth="1"/>
    <col min="56" max="56" width="25.88671875" customWidth="1"/>
    <col min="57" max="57" width="30.88671875" customWidth="1"/>
    <col min="58" max="58" width="99.5546875" customWidth="1"/>
  </cols>
  <sheetData>
    <row r="1" spans="1:58" s="162" customFormat="1" ht="18.75" customHeight="1" x14ac:dyDescent="0.3">
      <c r="A1" s="355" t="s">
        <v>280</v>
      </c>
      <c r="B1" s="363" t="s">
        <v>260</v>
      </c>
      <c r="C1" s="361" t="s">
        <v>274</v>
      </c>
      <c r="D1" s="353" t="s">
        <v>267</v>
      </c>
      <c r="E1" s="242" t="s">
        <v>259</v>
      </c>
      <c r="F1" s="353" t="s">
        <v>261</v>
      </c>
      <c r="G1" s="353" t="s">
        <v>269</v>
      </c>
      <c r="H1" s="353" t="s">
        <v>275</v>
      </c>
      <c r="I1" s="353" t="s">
        <v>270</v>
      </c>
      <c r="J1" s="353" t="s">
        <v>276</v>
      </c>
      <c r="K1" s="353" t="s">
        <v>271</v>
      </c>
      <c r="L1" s="353" t="s">
        <v>277</v>
      </c>
      <c r="M1" s="353" t="s">
        <v>272</v>
      </c>
      <c r="N1" s="353" t="s">
        <v>273</v>
      </c>
      <c r="O1" s="353" t="s">
        <v>278</v>
      </c>
      <c r="P1" s="365" t="s">
        <v>262</v>
      </c>
      <c r="Q1" s="370" t="s">
        <v>1177</v>
      </c>
      <c r="R1" s="370"/>
      <c r="S1" s="370"/>
      <c r="T1" s="370"/>
      <c r="U1" s="370"/>
      <c r="V1" s="370"/>
      <c r="W1" s="357" t="s">
        <v>1178</v>
      </c>
      <c r="X1" s="357"/>
      <c r="Y1" s="357"/>
      <c r="Z1" s="357"/>
      <c r="AA1" s="357"/>
      <c r="AB1" s="357"/>
      <c r="AC1" s="357"/>
      <c r="AD1" s="357"/>
      <c r="AE1" s="357"/>
      <c r="AF1" s="357"/>
      <c r="AG1" s="357"/>
      <c r="AH1" s="357"/>
      <c r="AI1" s="357"/>
      <c r="AJ1" s="357"/>
      <c r="AK1" s="357"/>
      <c r="AL1" s="357"/>
      <c r="AM1" s="357"/>
      <c r="AN1" s="357"/>
      <c r="AO1" s="371" t="s">
        <v>1179</v>
      </c>
      <c r="AP1" s="371"/>
      <c r="AQ1" s="371"/>
      <c r="AR1" s="371"/>
      <c r="AS1" s="371"/>
      <c r="AT1" s="371"/>
      <c r="AU1" s="371"/>
      <c r="AV1" s="371"/>
      <c r="AW1" s="371"/>
      <c r="AX1" s="371"/>
      <c r="AY1" s="371"/>
      <c r="AZ1" s="371"/>
      <c r="BA1" s="371"/>
      <c r="BB1" s="371"/>
      <c r="BC1" s="371"/>
    </row>
    <row r="2" spans="1:58" s="162" customFormat="1" ht="63" customHeight="1" x14ac:dyDescent="0.3">
      <c r="A2" s="356"/>
      <c r="B2" s="364"/>
      <c r="C2" s="362"/>
      <c r="D2" s="354"/>
      <c r="E2" s="243"/>
      <c r="F2" s="354"/>
      <c r="G2" s="354"/>
      <c r="H2" s="354"/>
      <c r="I2" s="354"/>
      <c r="J2" s="354"/>
      <c r="K2" s="354"/>
      <c r="L2" s="354"/>
      <c r="M2" s="354"/>
      <c r="N2" s="354"/>
      <c r="O2" s="354"/>
      <c r="P2" s="366"/>
      <c r="Q2" s="373" t="s">
        <v>1182</v>
      </c>
      <c r="R2" s="373"/>
      <c r="S2" s="373" t="s">
        <v>1183</v>
      </c>
      <c r="T2" s="373"/>
      <c r="U2" s="373" t="s">
        <v>1184</v>
      </c>
      <c r="V2" s="373"/>
      <c r="W2" s="374" t="s">
        <v>1185</v>
      </c>
      <c r="X2" s="374"/>
      <c r="Y2" s="374"/>
      <c r="Z2" s="374" t="s">
        <v>1186</v>
      </c>
      <c r="AA2" s="374"/>
      <c r="AB2" s="374"/>
      <c r="AC2" s="374" t="s">
        <v>1187</v>
      </c>
      <c r="AD2" s="374"/>
      <c r="AE2" s="374"/>
      <c r="AF2" s="374" t="s">
        <v>1188</v>
      </c>
      <c r="AG2" s="374"/>
      <c r="AH2" s="374"/>
      <c r="AI2" s="374" t="s">
        <v>1189</v>
      </c>
      <c r="AJ2" s="374"/>
      <c r="AK2" s="374"/>
      <c r="AL2" s="374" t="s">
        <v>1190</v>
      </c>
      <c r="AM2" s="374"/>
      <c r="AN2" s="374"/>
      <c r="AO2" s="352" t="s">
        <v>1191</v>
      </c>
      <c r="AP2" s="352"/>
      <c r="AQ2" s="352"/>
      <c r="AR2" s="352" t="s">
        <v>1192</v>
      </c>
      <c r="AS2" s="352"/>
      <c r="AT2" s="352"/>
      <c r="AU2" s="352" t="s">
        <v>1193</v>
      </c>
      <c r="AV2" s="352"/>
      <c r="AW2" s="352"/>
      <c r="AX2" s="352" t="s">
        <v>1194</v>
      </c>
      <c r="AY2" s="352"/>
      <c r="AZ2" s="352"/>
      <c r="BA2" s="352" t="s">
        <v>1195</v>
      </c>
      <c r="BB2" s="352"/>
      <c r="BC2" s="352"/>
      <c r="BD2" s="245" t="s">
        <v>1561</v>
      </c>
      <c r="BE2" s="244" t="s">
        <v>1562</v>
      </c>
      <c r="BF2" s="244" t="s">
        <v>1563</v>
      </c>
    </row>
    <row r="3" spans="1:58" s="304" customFormat="1" ht="115.5" customHeight="1" x14ac:dyDescent="0.3">
      <c r="A3" s="95" t="s">
        <v>282</v>
      </c>
      <c r="B3" s="79" t="s">
        <v>80</v>
      </c>
      <c r="C3" s="83" t="s">
        <v>281</v>
      </c>
      <c r="D3" s="310">
        <v>1</v>
      </c>
      <c r="E3" s="88" t="s">
        <v>476</v>
      </c>
      <c r="F3" s="311" t="s">
        <v>279</v>
      </c>
      <c r="G3" s="115" t="s">
        <v>477</v>
      </c>
      <c r="H3" s="115" t="s">
        <v>478</v>
      </c>
      <c r="I3" s="145" t="s">
        <v>479</v>
      </c>
      <c r="J3" s="145" t="s">
        <v>480</v>
      </c>
      <c r="K3" s="145" t="s">
        <v>481</v>
      </c>
      <c r="L3" s="145" t="s">
        <v>482</v>
      </c>
      <c r="M3" s="145" t="s">
        <v>483</v>
      </c>
      <c r="N3" s="145" t="s">
        <v>484</v>
      </c>
      <c r="O3" s="145" t="s">
        <v>485</v>
      </c>
      <c r="P3" s="146"/>
      <c r="Q3" s="211">
        <v>1</v>
      </c>
      <c r="R3" s="227" t="s">
        <v>1207</v>
      </c>
      <c r="S3" s="211">
        <v>2</v>
      </c>
      <c r="T3" s="227"/>
      <c r="U3" s="211">
        <v>2</v>
      </c>
      <c r="V3" s="227" t="s">
        <v>1206</v>
      </c>
      <c r="W3" s="211">
        <v>1</v>
      </c>
      <c r="X3" s="211" t="s">
        <v>1199</v>
      </c>
      <c r="Y3" s="227" t="s">
        <v>1209</v>
      </c>
      <c r="Z3" s="211">
        <v>1</v>
      </c>
      <c r="AA3" s="211" t="s">
        <v>1199</v>
      </c>
      <c r="AB3" s="227" t="s">
        <v>1208</v>
      </c>
      <c r="AC3" s="211">
        <v>0</v>
      </c>
      <c r="AD3" s="211" t="s">
        <v>1199</v>
      </c>
      <c r="AE3" s="227" t="s">
        <v>1201</v>
      </c>
      <c r="AF3" s="211">
        <v>1</v>
      </c>
      <c r="AG3" s="211" t="s">
        <v>1199</v>
      </c>
      <c r="AH3" s="227" t="s">
        <v>1202</v>
      </c>
      <c r="AI3" s="211">
        <v>0</v>
      </c>
      <c r="AJ3" s="211" t="s">
        <v>1199</v>
      </c>
      <c r="AK3" s="227" t="s">
        <v>1218</v>
      </c>
      <c r="AL3" s="211">
        <v>-1</v>
      </c>
      <c r="AM3" s="211" t="s">
        <v>1199</v>
      </c>
      <c r="AN3" s="227" t="s">
        <v>1210</v>
      </c>
      <c r="AO3" s="211">
        <v>1</v>
      </c>
      <c r="AP3" s="211" t="s">
        <v>1199</v>
      </c>
      <c r="AQ3" s="227" t="s">
        <v>1212</v>
      </c>
      <c r="AR3" s="211">
        <v>-1</v>
      </c>
      <c r="AS3" s="211" t="s">
        <v>1199</v>
      </c>
      <c r="AT3" s="227" t="s">
        <v>1211</v>
      </c>
      <c r="AU3" s="211">
        <v>1</v>
      </c>
      <c r="AV3" s="211" t="s">
        <v>1199</v>
      </c>
      <c r="AW3" s="227"/>
      <c r="AX3" s="211">
        <v>1</v>
      </c>
      <c r="AY3" s="211" t="s">
        <v>1199</v>
      </c>
      <c r="AZ3" s="227" t="s">
        <v>1222</v>
      </c>
      <c r="BA3" s="211">
        <v>1</v>
      </c>
      <c r="BB3" s="211" t="s">
        <v>1199</v>
      </c>
      <c r="BC3" s="227" t="s">
        <v>1213</v>
      </c>
      <c r="BD3" s="386" t="s">
        <v>1564</v>
      </c>
      <c r="BE3" s="387" t="s">
        <v>1565</v>
      </c>
      <c r="BF3" s="388" t="s">
        <v>1569</v>
      </c>
    </row>
    <row r="4" spans="1:58" s="304" customFormat="1" ht="117.75" customHeight="1" x14ac:dyDescent="0.3">
      <c r="A4" s="96" t="s">
        <v>284</v>
      </c>
      <c r="B4" s="80" t="s">
        <v>295</v>
      </c>
      <c r="C4" s="100" t="s">
        <v>283</v>
      </c>
      <c r="D4" s="310">
        <v>41</v>
      </c>
      <c r="E4" s="206" t="s">
        <v>591</v>
      </c>
      <c r="F4" s="312" t="s">
        <v>592</v>
      </c>
      <c r="G4" s="115" t="s">
        <v>593</v>
      </c>
      <c r="H4" s="115" t="s">
        <v>1566</v>
      </c>
      <c r="I4" s="145"/>
      <c r="J4" s="145"/>
      <c r="K4" s="145"/>
      <c r="L4" s="145"/>
      <c r="M4" s="145"/>
      <c r="N4" s="145"/>
      <c r="O4" s="145"/>
      <c r="P4" s="146"/>
      <c r="Q4" s="211">
        <v>2</v>
      </c>
      <c r="R4" s="227" t="s">
        <v>1307</v>
      </c>
      <c r="S4" s="211">
        <v>0</v>
      </c>
      <c r="T4" s="227"/>
      <c r="U4" s="211">
        <v>0</v>
      </c>
      <c r="V4" s="227"/>
      <c r="W4" s="211">
        <v>1</v>
      </c>
      <c r="X4" s="211" t="s">
        <v>1199</v>
      </c>
      <c r="Y4" s="227" t="s">
        <v>1209</v>
      </c>
      <c r="Z4" s="211">
        <v>1</v>
      </c>
      <c r="AA4" s="211" t="s">
        <v>1199</v>
      </c>
      <c r="AB4" s="227" t="s">
        <v>1309</v>
      </c>
      <c r="AC4" s="211">
        <v>1</v>
      </c>
      <c r="AD4" s="211" t="s">
        <v>1199</v>
      </c>
      <c r="AE4" s="227" t="s">
        <v>1310</v>
      </c>
      <c r="AF4" s="211">
        <v>0</v>
      </c>
      <c r="AG4" s="211" t="s">
        <v>1199</v>
      </c>
      <c r="AH4" s="227"/>
      <c r="AI4" s="211">
        <v>0</v>
      </c>
      <c r="AJ4" s="211" t="s">
        <v>1199</v>
      </c>
      <c r="AK4" s="227"/>
      <c r="AL4" s="211">
        <v>-1</v>
      </c>
      <c r="AM4" s="211" t="s">
        <v>1199</v>
      </c>
      <c r="AN4" s="227" t="s">
        <v>1210</v>
      </c>
      <c r="AO4" s="211">
        <v>1</v>
      </c>
      <c r="AP4" s="211" t="s">
        <v>1199</v>
      </c>
      <c r="AQ4" s="227" t="s">
        <v>1311</v>
      </c>
      <c r="AR4" s="211">
        <v>1</v>
      </c>
      <c r="AS4" s="211" t="s">
        <v>1199</v>
      </c>
      <c r="AT4" s="227" t="s">
        <v>1312</v>
      </c>
      <c r="AU4" s="211">
        <v>0</v>
      </c>
      <c r="AV4" s="211" t="s">
        <v>1200</v>
      </c>
      <c r="AW4" s="227"/>
      <c r="AX4" s="211">
        <v>1</v>
      </c>
      <c r="AY4" s="211" t="s">
        <v>1199</v>
      </c>
      <c r="AZ4" s="227" t="s">
        <v>1222</v>
      </c>
      <c r="BA4" s="211">
        <v>1</v>
      </c>
      <c r="BB4" s="211" t="s">
        <v>1199</v>
      </c>
      <c r="BC4" s="227" t="s">
        <v>1213</v>
      </c>
      <c r="BD4" s="386"/>
      <c r="BE4" s="387"/>
      <c r="BF4" s="388"/>
    </row>
    <row r="5" spans="1:58" s="304" customFormat="1" ht="182.25" customHeight="1" x14ac:dyDescent="0.3">
      <c r="A5" s="97" t="s">
        <v>258</v>
      </c>
      <c r="B5" s="81" t="s">
        <v>6</v>
      </c>
      <c r="C5" s="85" t="s">
        <v>8</v>
      </c>
      <c r="D5" s="310">
        <v>59</v>
      </c>
      <c r="E5" s="133" t="s">
        <v>634</v>
      </c>
      <c r="F5" s="313" t="s">
        <v>947</v>
      </c>
      <c r="G5" s="115"/>
      <c r="H5" s="115" t="s">
        <v>635</v>
      </c>
      <c r="I5" s="145" t="s">
        <v>595</v>
      </c>
      <c r="J5" s="145" t="s">
        <v>516</v>
      </c>
      <c r="K5" s="145" t="s">
        <v>636</v>
      </c>
      <c r="L5" s="145" t="s">
        <v>637</v>
      </c>
      <c r="M5" s="145"/>
      <c r="N5" s="145" t="s">
        <v>638</v>
      </c>
      <c r="O5" s="145" t="s">
        <v>639</v>
      </c>
      <c r="P5" s="146"/>
      <c r="Q5" s="211">
        <v>2</v>
      </c>
      <c r="R5" s="227"/>
      <c r="S5" s="211">
        <v>2</v>
      </c>
      <c r="T5" s="227" t="s">
        <v>1331</v>
      </c>
      <c r="U5" s="211">
        <v>2</v>
      </c>
      <c r="V5" s="227"/>
      <c r="W5" s="211">
        <v>2</v>
      </c>
      <c r="X5" s="211" t="s">
        <v>1199</v>
      </c>
      <c r="Y5" s="227"/>
      <c r="Z5" s="211">
        <v>2</v>
      </c>
      <c r="AA5" s="211" t="s">
        <v>1200</v>
      </c>
      <c r="AB5" s="227"/>
      <c r="AC5" s="211">
        <v>0</v>
      </c>
      <c r="AD5" s="211" t="s">
        <v>1199</v>
      </c>
      <c r="AE5" s="227"/>
      <c r="AF5" s="211">
        <v>0</v>
      </c>
      <c r="AG5" s="211" t="s">
        <v>1199</v>
      </c>
      <c r="AH5" s="227"/>
      <c r="AI5" s="211">
        <v>2</v>
      </c>
      <c r="AJ5" s="211" t="s">
        <v>1200</v>
      </c>
      <c r="AK5" s="227"/>
      <c r="AL5" s="211">
        <v>0</v>
      </c>
      <c r="AM5" s="211" t="s">
        <v>1200</v>
      </c>
      <c r="AN5" s="227"/>
      <c r="AO5" s="211">
        <v>1</v>
      </c>
      <c r="AP5" s="211" t="s">
        <v>1200</v>
      </c>
      <c r="AQ5" s="227" t="s">
        <v>1329</v>
      </c>
      <c r="AR5" s="211">
        <v>-1</v>
      </c>
      <c r="AS5" s="211" t="s">
        <v>1200</v>
      </c>
      <c r="AT5" s="227" t="s">
        <v>1379</v>
      </c>
      <c r="AU5" s="211">
        <v>0</v>
      </c>
      <c r="AV5" s="211" t="s">
        <v>1200</v>
      </c>
      <c r="AW5" s="227"/>
      <c r="AX5" s="211">
        <v>2</v>
      </c>
      <c r="AY5" s="211" t="s">
        <v>1200</v>
      </c>
      <c r="AZ5" s="227"/>
      <c r="BA5" s="211">
        <v>1</v>
      </c>
      <c r="BB5" s="211" t="s">
        <v>1200</v>
      </c>
      <c r="BC5" s="227" t="s">
        <v>1332</v>
      </c>
      <c r="BD5" s="318" t="s">
        <v>1567</v>
      </c>
      <c r="BE5" s="317" t="s">
        <v>1568</v>
      </c>
      <c r="BF5" s="245" t="s">
        <v>1570</v>
      </c>
    </row>
    <row r="6" spans="1:58" s="304" customFormat="1" ht="160.5" customHeight="1" x14ac:dyDescent="0.3">
      <c r="A6" s="137" t="s">
        <v>296</v>
      </c>
      <c r="B6" s="138" t="s">
        <v>298</v>
      </c>
      <c r="C6" s="139" t="s">
        <v>264</v>
      </c>
      <c r="D6" s="310">
        <v>77</v>
      </c>
      <c r="E6" s="231" t="s">
        <v>323</v>
      </c>
      <c r="F6" s="314" t="s">
        <v>279</v>
      </c>
      <c r="G6" s="115" t="s">
        <v>319</v>
      </c>
      <c r="H6" s="115" t="s">
        <v>1363</v>
      </c>
      <c r="I6" s="145" t="s">
        <v>320</v>
      </c>
      <c r="J6" s="145" t="s">
        <v>324</v>
      </c>
      <c r="K6" s="145"/>
      <c r="L6" s="145">
        <v>2026</v>
      </c>
      <c r="M6" s="145"/>
      <c r="N6" s="145"/>
      <c r="O6" s="145" t="s">
        <v>321</v>
      </c>
      <c r="P6" s="146" t="s">
        <v>322</v>
      </c>
      <c r="Q6" s="211">
        <v>2</v>
      </c>
      <c r="R6" s="227" t="s">
        <v>1364</v>
      </c>
      <c r="S6" s="211">
        <v>1</v>
      </c>
      <c r="T6" s="227" t="s">
        <v>1348</v>
      </c>
      <c r="U6" s="211">
        <v>0</v>
      </c>
      <c r="V6" s="227"/>
      <c r="W6" s="211">
        <v>2</v>
      </c>
      <c r="X6" s="211" t="s">
        <v>1200</v>
      </c>
      <c r="Y6" s="227"/>
      <c r="Z6" s="211">
        <v>-1</v>
      </c>
      <c r="AA6" s="211" t="s">
        <v>1200</v>
      </c>
      <c r="AB6" s="227" t="s">
        <v>1380</v>
      </c>
      <c r="AC6" s="211">
        <v>0</v>
      </c>
      <c r="AD6" s="211" t="s">
        <v>1200</v>
      </c>
      <c r="AE6" s="227"/>
      <c r="AF6" s="211">
        <v>0</v>
      </c>
      <c r="AG6" s="211" t="s">
        <v>1199</v>
      </c>
      <c r="AH6" s="227"/>
      <c r="AI6" s="211">
        <v>1</v>
      </c>
      <c r="AJ6" s="211" t="s">
        <v>1200</v>
      </c>
      <c r="AK6" s="227" t="s">
        <v>1365</v>
      </c>
      <c r="AL6" s="211">
        <v>0</v>
      </c>
      <c r="AM6" s="211" t="s">
        <v>1199</v>
      </c>
      <c r="AN6" s="227"/>
      <c r="AO6" s="211">
        <v>0</v>
      </c>
      <c r="AP6" s="211" t="s">
        <v>1199</v>
      </c>
      <c r="AQ6" s="227"/>
      <c r="AR6" s="211">
        <v>0</v>
      </c>
      <c r="AS6" s="211" t="s">
        <v>1199</v>
      </c>
      <c r="AT6" s="227"/>
      <c r="AU6" s="211">
        <v>0</v>
      </c>
      <c r="AV6" s="211" t="s">
        <v>1199</v>
      </c>
      <c r="AW6" s="227"/>
      <c r="AX6" s="211">
        <v>2</v>
      </c>
      <c r="AY6" s="211" t="s">
        <v>1200</v>
      </c>
      <c r="AZ6" s="227" t="s">
        <v>1366</v>
      </c>
      <c r="BA6" s="211">
        <v>2</v>
      </c>
      <c r="BB6" s="211" t="s">
        <v>1200</v>
      </c>
      <c r="BC6" s="227" t="s">
        <v>1336</v>
      </c>
      <c r="BD6" s="318" t="s">
        <v>1571</v>
      </c>
      <c r="BE6" s="317" t="s">
        <v>1574</v>
      </c>
      <c r="BF6" s="245" t="s">
        <v>1572</v>
      </c>
    </row>
    <row r="7" spans="1:58" s="304" customFormat="1" ht="139.5" customHeight="1" x14ac:dyDescent="0.3">
      <c r="A7" s="137" t="s">
        <v>296</v>
      </c>
      <c r="B7" s="138" t="s">
        <v>298</v>
      </c>
      <c r="C7" s="139" t="s">
        <v>264</v>
      </c>
      <c r="D7" s="310">
        <v>84</v>
      </c>
      <c r="E7" s="126" t="s">
        <v>704</v>
      </c>
      <c r="F7" s="314" t="s">
        <v>503</v>
      </c>
      <c r="G7" s="115" t="s">
        <v>705</v>
      </c>
      <c r="H7" s="120" t="s">
        <v>706</v>
      </c>
      <c r="I7" s="145" t="s">
        <v>575</v>
      </c>
      <c r="J7" s="145" t="s">
        <v>707</v>
      </c>
      <c r="K7" s="145" t="s">
        <v>701</v>
      </c>
      <c r="L7" s="145" t="s">
        <v>708</v>
      </c>
      <c r="M7" s="145" t="s">
        <v>709</v>
      </c>
      <c r="N7" s="145" t="s">
        <v>710</v>
      </c>
      <c r="O7" s="145" t="s">
        <v>711</v>
      </c>
      <c r="P7" s="146" t="s">
        <v>712</v>
      </c>
      <c r="Q7" s="211">
        <v>1</v>
      </c>
      <c r="R7" s="227" t="s">
        <v>1375</v>
      </c>
      <c r="S7" s="211">
        <v>2</v>
      </c>
      <c r="T7" s="227"/>
      <c r="U7" s="211">
        <v>2</v>
      </c>
      <c r="V7" s="227"/>
      <c r="W7" s="211">
        <v>1</v>
      </c>
      <c r="X7" s="211" t="s">
        <v>1200</v>
      </c>
      <c r="Y7" s="227" t="s">
        <v>1376</v>
      </c>
      <c r="Z7" s="211">
        <v>1</v>
      </c>
      <c r="AA7" s="211" t="s">
        <v>1200</v>
      </c>
      <c r="AB7" s="227" t="s">
        <v>1377</v>
      </c>
      <c r="AC7" s="211">
        <v>1</v>
      </c>
      <c r="AD7" s="211" t="s">
        <v>1200</v>
      </c>
      <c r="AE7" s="227" t="s">
        <v>1378</v>
      </c>
      <c r="AF7" s="211">
        <v>0</v>
      </c>
      <c r="AG7" s="211" t="s">
        <v>1199</v>
      </c>
      <c r="AH7" s="227"/>
      <c r="AI7" s="211">
        <v>1</v>
      </c>
      <c r="AJ7" s="211" t="s">
        <v>1200</v>
      </c>
      <c r="AK7" s="227" t="s">
        <v>1368</v>
      </c>
      <c r="AL7" s="211">
        <v>1</v>
      </c>
      <c r="AM7" s="211" t="s">
        <v>1199</v>
      </c>
      <c r="AN7" s="227" t="s">
        <v>1369</v>
      </c>
      <c r="AO7" s="211">
        <v>-1</v>
      </c>
      <c r="AP7" s="211" t="s">
        <v>1199</v>
      </c>
      <c r="AQ7" s="227" t="s">
        <v>1382</v>
      </c>
      <c r="AR7" s="211">
        <v>0</v>
      </c>
      <c r="AS7" s="211" t="s">
        <v>1199</v>
      </c>
      <c r="AT7" s="227"/>
      <c r="AU7" s="211">
        <v>1</v>
      </c>
      <c r="AV7" s="211" t="s">
        <v>1199</v>
      </c>
      <c r="AW7" s="227"/>
      <c r="AX7" s="211">
        <v>2</v>
      </c>
      <c r="AY7" s="211" t="s">
        <v>1200</v>
      </c>
      <c r="AZ7" s="227" t="s">
        <v>1366</v>
      </c>
      <c r="BA7" s="211">
        <v>2</v>
      </c>
      <c r="BB7" s="211" t="s">
        <v>1200</v>
      </c>
      <c r="BC7" s="227" t="s">
        <v>1383</v>
      </c>
      <c r="BD7" s="318" t="s">
        <v>1564</v>
      </c>
    </row>
    <row r="8" spans="1:58" s="304" customFormat="1" ht="108.75" customHeight="1" x14ac:dyDescent="0.3">
      <c r="A8" s="137" t="s">
        <v>296</v>
      </c>
      <c r="B8" s="138" t="s">
        <v>297</v>
      </c>
      <c r="C8" s="139" t="s">
        <v>209</v>
      </c>
      <c r="D8" s="310">
        <v>92</v>
      </c>
      <c r="E8" s="126" t="s">
        <v>727</v>
      </c>
      <c r="F8" s="314" t="s">
        <v>728</v>
      </c>
      <c r="G8" s="115" t="s">
        <v>729</v>
      </c>
      <c r="H8" s="120" t="s">
        <v>730</v>
      </c>
      <c r="I8" s="145" t="s">
        <v>731</v>
      </c>
      <c r="J8" s="145" t="s">
        <v>732</v>
      </c>
      <c r="K8" s="115" t="s">
        <v>733</v>
      </c>
      <c r="L8" s="145" t="s">
        <v>734</v>
      </c>
      <c r="M8" s="145" t="s">
        <v>735</v>
      </c>
      <c r="N8" s="145" t="s">
        <v>736</v>
      </c>
      <c r="O8" s="145" t="s">
        <v>737</v>
      </c>
      <c r="P8" s="146" t="s">
        <v>738</v>
      </c>
      <c r="Q8" s="211">
        <v>2</v>
      </c>
      <c r="R8" s="227"/>
      <c r="S8" s="211">
        <v>1</v>
      </c>
      <c r="T8" s="227" t="s">
        <v>1397</v>
      </c>
      <c r="U8" s="211">
        <v>2</v>
      </c>
      <c r="V8" s="227"/>
      <c r="W8" s="211">
        <v>1</v>
      </c>
      <c r="X8" s="211" t="s">
        <v>1199</v>
      </c>
      <c r="Y8" s="227" t="s">
        <v>1398</v>
      </c>
      <c r="Z8" s="211">
        <v>2</v>
      </c>
      <c r="AA8" s="211" t="s">
        <v>1199</v>
      </c>
      <c r="AB8" s="227" t="s">
        <v>1399</v>
      </c>
      <c r="AC8" s="211">
        <v>2</v>
      </c>
      <c r="AD8" s="211" t="s">
        <v>1200</v>
      </c>
      <c r="AE8" s="227" t="s">
        <v>1400</v>
      </c>
      <c r="AF8" s="211">
        <v>1</v>
      </c>
      <c r="AG8" s="211" t="s">
        <v>1199</v>
      </c>
      <c r="AH8" s="227" t="s">
        <v>1419</v>
      </c>
      <c r="AI8" s="211">
        <v>1</v>
      </c>
      <c r="AJ8" s="211" t="s">
        <v>1199</v>
      </c>
      <c r="AK8" s="227" t="s">
        <v>1401</v>
      </c>
      <c r="AL8" s="211">
        <v>0</v>
      </c>
      <c r="AM8" s="211" t="s">
        <v>1200</v>
      </c>
      <c r="AN8" s="227"/>
      <c r="AO8" s="211">
        <v>1</v>
      </c>
      <c r="AP8" s="211" t="s">
        <v>1200</v>
      </c>
      <c r="AQ8" s="227" t="s">
        <v>1402</v>
      </c>
      <c r="AR8" s="211">
        <v>-1</v>
      </c>
      <c r="AS8" s="211" t="s">
        <v>1200</v>
      </c>
      <c r="AT8" s="227" t="s">
        <v>1403</v>
      </c>
      <c r="AU8" s="211">
        <v>0</v>
      </c>
      <c r="AV8" s="211" t="s">
        <v>1200</v>
      </c>
      <c r="AW8" s="227"/>
      <c r="AX8" s="211">
        <v>2</v>
      </c>
      <c r="AY8" s="211" t="s">
        <v>1200</v>
      </c>
      <c r="AZ8" s="227" t="s">
        <v>1404</v>
      </c>
      <c r="BA8" s="211">
        <v>2</v>
      </c>
      <c r="BB8" s="211" t="s">
        <v>1200</v>
      </c>
      <c r="BC8" s="227" t="s">
        <v>1405</v>
      </c>
      <c r="BD8" s="318" t="s">
        <v>1573</v>
      </c>
      <c r="BE8" s="317" t="s">
        <v>1575</v>
      </c>
      <c r="BF8" s="1" t="s">
        <v>1576</v>
      </c>
    </row>
    <row r="9" spans="1:58" s="304" customFormat="1" ht="116.25" customHeight="1" x14ac:dyDescent="0.3">
      <c r="A9" s="137" t="s">
        <v>296</v>
      </c>
      <c r="B9" s="138" t="s">
        <v>297</v>
      </c>
      <c r="C9" s="139" t="s">
        <v>292</v>
      </c>
      <c r="D9" s="310">
        <v>99</v>
      </c>
      <c r="E9" s="131" t="s">
        <v>775</v>
      </c>
      <c r="F9" s="315" t="s">
        <v>493</v>
      </c>
      <c r="G9" s="115" t="s">
        <v>776</v>
      </c>
      <c r="H9" s="120" t="s">
        <v>777</v>
      </c>
      <c r="I9" s="145" t="s">
        <v>778</v>
      </c>
      <c r="J9" s="145" t="s">
        <v>779</v>
      </c>
      <c r="K9" s="145" t="s">
        <v>552</v>
      </c>
      <c r="L9" s="145" t="s">
        <v>482</v>
      </c>
      <c r="M9" s="145"/>
      <c r="N9" s="171" t="s">
        <v>780</v>
      </c>
      <c r="O9" s="145" t="s">
        <v>781</v>
      </c>
      <c r="P9" s="146"/>
      <c r="Q9" s="211">
        <v>2</v>
      </c>
      <c r="R9" s="227"/>
      <c r="S9" s="211">
        <v>2</v>
      </c>
      <c r="T9" s="227"/>
      <c r="U9" s="211">
        <v>2</v>
      </c>
      <c r="V9" s="227" t="s">
        <v>1423</v>
      </c>
      <c r="W9" s="211">
        <v>1</v>
      </c>
      <c r="X9" s="211" t="s">
        <v>1199</v>
      </c>
      <c r="Y9" s="227" t="s">
        <v>1428</v>
      </c>
      <c r="Z9" s="211">
        <v>1</v>
      </c>
      <c r="AA9" s="211" t="s">
        <v>1199</v>
      </c>
      <c r="AB9" s="227" t="s">
        <v>1424</v>
      </c>
      <c r="AC9" s="211">
        <v>2</v>
      </c>
      <c r="AD9" s="211" t="s">
        <v>1200</v>
      </c>
      <c r="AE9" s="227" t="s">
        <v>1418</v>
      </c>
      <c r="AF9" s="211">
        <v>0</v>
      </c>
      <c r="AG9" s="211" t="s">
        <v>1199</v>
      </c>
      <c r="AH9" s="227"/>
      <c r="AI9" s="211">
        <v>1</v>
      </c>
      <c r="AJ9" s="211" t="s">
        <v>1199</v>
      </c>
      <c r="AK9" s="227" t="s">
        <v>1434</v>
      </c>
      <c r="AL9" s="211">
        <v>1</v>
      </c>
      <c r="AM9" s="211" t="s">
        <v>1199</v>
      </c>
      <c r="AN9" s="227" t="s">
        <v>1433</v>
      </c>
      <c r="AO9" s="211">
        <v>1</v>
      </c>
      <c r="AP9" s="211" t="s">
        <v>1200</v>
      </c>
      <c r="AQ9" s="227"/>
      <c r="AR9" s="211">
        <v>-1</v>
      </c>
      <c r="AS9" s="211" t="s">
        <v>1200</v>
      </c>
      <c r="AT9" s="227" t="s">
        <v>1425</v>
      </c>
      <c r="AU9" s="211">
        <v>-1</v>
      </c>
      <c r="AV9" s="211" t="s">
        <v>1200</v>
      </c>
      <c r="AW9" s="227" t="s">
        <v>1426</v>
      </c>
      <c r="AX9" s="211">
        <v>0</v>
      </c>
      <c r="AY9" s="211" t="s">
        <v>1200</v>
      </c>
      <c r="AZ9" s="227"/>
      <c r="BA9" s="211">
        <v>2</v>
      </c>
      <c r="BB9" s="211" t="s">
        <v>1200</v>
      </c>
      <c r="BC9" s="227" t="s">
        <v>1336</v>
      </c>
      <c r="BD9" s="318" t="s">
        <v>1577</v>
      </c>
      <c r="BE9" s="317" t="s">
        <v>1578</v>
      </c>
      <c r="BF9" s="320" t="s">
        <v>1579</v>
      </c>
    </row>
    <row r="10" spans="1:58" s="304" customFormat="1" ht="132" customHeight="1" x14ac:dyDescent="0.3">
      <c r="A10" s="137" t="s">
        <v>296</v>
      </c>
      <c r="B10" s="138" t="s">
        <v>297</v>
      </c>
      <c r="C10" s="139" t="s">
        <v>292</v>
      </c>
      <c r="D10" s="310">
        <v>100</v>
      </c>
      <c r="E10" s="131" t="s">
        <v>782</v>
      </c>
      <c r="F10" s="315" t="s">
        <v>783</v>
      </c>
      <c r="G10" s="115" t="s">
        <v>784</v>
      </c>
      <c r="H10" s="120" t="s">
        <v>785</v>
      </c>
      <c r="I10" s="145" t="s">
        <v>786</v>
      </c>
      <c r="J10" s="145" t="s">
        <v>787</v>
      </c>
      <c r="K10" s="145" t="s">
        <v>788</v>
      </c>
      <c r="L10" s="145" t="s">
        <v>789</v>
      </c>
      <c r="M10" s="115" t="s">
        <v>790</v>
      </c>
      <c r="N10" s="171" t="s">
        <v>791</v>
      </c>
      <c r="O10" s="145" t="s">
        <v>792</v>
      </c>
      <c r="P10" s="146" t="s">
        <v>793</v>
      </c>
      <c r="Q10" s="211">
        <v>2</v>
      </c>
      <c r="R10" s="227"/>
      <c r="S10" s="211">
        <v>2</v>
      </c>
      <c r="T10" s="227"/>
      <c r="U10" s="211">
        <v>2</v>
      </c>
      <c r="V10" s="227"/>
      <c r="W10" s="211">
        <v>1</v>
      </c>
      <c r="X10" s="211" t="s">
        <v>1199</v>
      </c>
      <c r="Y10" s="227" t="s">
        <v>1428</v>
      </c>
      <c r="Z10" s="211">
        <v>1</v>
      </c>
      <c r="AA10" s="211" t="s">
        <v>1199</v>
      </c>
      <c r="AB10" s="227" t="s">
        <v>1424</v>
      </c>
      <c r="AC10" s="211">
        <v>2</v>
      </c>
      <c r="AD10" s="211" t="s">
        <v>1200</v>
      </c>
      <c r="AE10" s="227" t="s">
        <v>1418</v>
      </c>
      <c r="AF10" s="211">
        <v>0</v>
      </c>
      <c r="AG10" s="211" t="s">
        <v>1199</v>
      </c>
      <c r="AH10" s="227"/>
      <c r="AI10" s="211">
        <v>1</v>
      </c>
      <c r="AJ10" s="211" t="s">
        <v>1199</v>
      </c>
      <c r="AK10" s="227" t="s">
        <v>1434</v>
      </c>
      <c r="AL10" s="211">
        <v>1</v>
      </c>
      <c r="AM10" s="211" t="s">
        <v>1199</v>
      </c>
      <c r="AN10" s="227" t="s">
        <v>1433</v>
      </c>
      <c r="AO10" s="211">
        <v>0</v>
      </c>
      <c r="AP10" s="211" t="s">
        <v>1200</v>
      </c>
      <c r="AQ10" s="227"/>
      <c r="AR10" s="211">
        <v>-1</v>
      </c>
      <c r="AS10" s="211" t="s">
        <v>1200</v>
      </c>
      <c r="AT10" s="227" t="s">
        <v>1427</v>
      </c>
      <c r="AU10" s="211">
        <v>-1</v>
      </c>
      <c r="AV10" s="211" t="s">
        <v>1200</v>
      </c>
      <c r="AW10" s="227" t="s">
        <v>1426</v>
      </c>
      <c r="AX10" s="211">
        <v>0</v>
      </c>
      <c r="AY10" s="211" t="s">
        <v>1200</v>
      </c>
      <c r="AZ10" s="227"/>
      <c r="BA10" s="211">
        <v>2</v>
      </c>
      <c r="BB10" s="211" t="s">
        <v>1200</v>
      </c>
      <c r="BC10" s="227" t="s">
        <v>1336</v>
      </c>
      <c r="BD10" s="386" t="s">
        <v>1580</v>
      </c>
      <c r="BE10" s="387" t="s">
        <v>1582</v>
      </c>
      <c r="BF10" s="388" t="s">
        <v>1583</v>
      </c>
    </row>
    <row r="11" spans="1:58" s="304" customFormat="1" ht="120.75" customHeight="1" x14ac:dyDescent="0.3">
      <c r="A11" s="137" t="s">
        <v>296</v>
      </c>
      <c r="B11" s="138" t="s">
        <v>297</v>
      </c>
      <c r="C11" s="139" t="s">
        <v>292</v>
      </c>
      <c r="D11" s="310">
        <v>102</v>
      </c>
      <c r="E11" s="131" t="s">
        <v>1053</v>
      </c>
      <c r="F11" s="315" t="s">
        <v>1054</v>
      </c>
      <c r="G11" s="115" t="s">
        <v>807</v>
      </c>
      <c r="H11" s="115" t="s">
        <v>1056</v>
      </c>
      <c r="I11" s="145" t="s">
        <v>1107</v>
      </c>
      <c r="J11" s="145" t="s">
        <v>1057</v>
      </c>
      <c r="K11" s="145" t="s">
        <v>762</v>
      </c>
      <c r="L11" s="145" t="s">
        <v>517</v>
      </c>
      <c r="M11" s="145" t="s">
        <v>726</v>
      </c>
      <c r="N11" s="171" t="s">
        <v>1055</v>
      </c>
      <c r="O11" s="145" t="s">
        <v>1058</v>
      </c>
      <c r="P11" s="146"/>
      <c r="Q11" s="211">
        <v>2</v>
      </c>
      <c r="R11" s="227"/>
      <c r="S11" s="211">
        <v>2</v>
      </c>
      <c r="T11" s="227"/>
      <c r="U11" s="211">
        <v>2</v>
      </c>
      <c r="V11" s="227"/>
      <c r="W11" s="211">
        <v>1</v>
      </c>
      <c r="X11" s="211" t="s">
        <v>1199</v>
      </c>
      <c r="Y11" s="227" t="s">
        <v>1428</v>
      </c>
      <c r="Z11" s="211">
        <v>1</v>
      </c>
      <c r="AA11" s="211" t="s">
        <v>1199</v>
      </c>
      <c r="AB11" s="227" t="s">
        <v>1430</v>
      </c>
      <c r="AC11" s="211">
        <v>2</v>
      </c>
      <c r="AD11" s="211" t="s">
        <v>1200</v>
      </c>
      <c r="AE11" s="227" t="s">
        <v>1418</v>
      </c>
      <c r="AF11" s="211">
        <v>0</v>
      </c>
      <c r="AG11" s="211" t="s">
        <v>1199</v>
      </c>
      <c r="AH11" s="227"/>
      <c r="AI11" s="211">
        <v>1</v>
      </c>
      <c r="AJ11" s="211" t="s">
        <v>1199</v>
      </c>
      <c r="AK11" s="227" t="s">
        <v>1434</v>
      </c>
      <c r="AL11" s="211">
        <v>1</v>
      </c>
      <c r="AM11" s="211" t="s">
        <v>1199</v>
      </c>
      <c r="AN11" s="227" t="s">
        <v>1433</v>
      </c>
      <c r="AO11" s="211">
        <v>0</v>
      </c>
      <c r="AP11" s="211" t="s">
        <v>1200</v>
      </c>
      <c r="AQ11" s="227"/>
      <c r="AR11" s="211">
        <v>-1</v>
      </c>
      <c r="AS11" s="211" t="s">
        <v>1200</v>
      </c>
      <c r="AT11" s="227" t="s">
        <v>1427</v>
      </c>
      <c r="AU11" s="211">
        <v>-1</v>
      </c>
      <c r="AV11" s="211" t="s">
        <v>1200</v>
      </c>
      <c r="AW11" s="227" t="s">
        <v>1426</v>
      </c>
      <c r="AX11" s="211">
        <v>0</v>
      </c>
      <c r="AY11" s="211" t="s">
        <v>1200</v>
      </c>
      <c r="AZ11" s="227"/>
      <c r="BA11" s="211">
        <v>2</v>
      </c>
      <c r="BB11" s="211" t="s">
        <v>1200</v>
      </c>
      <c r="BC11" s="227" t="s">
        <v>1336</v>
      </c>
      <c r="BD11" s="386"/>
      <c r="BE11" s="387"/>
      <c r="BF11" s="388"/>
    </row>
    <row r="12" spans="1:58" s="304" customFormat="1" ht="117" customHeight="1" x14ac:dyDescent="0.3">
      <c r="A12" s="137" t="s">
        <v>296</v>
      </c>
      <c r="B12" s="138" t="s">
        <v>297</v>
      </c>
      <c r="C12" s="139" t="s">
        <v>292</v>
      </c>
      <c r="D12" s="310">
        <v>103</v>
      </c>
      <c r="E12" s="131" t="s">
        <v>1103</v>
      </c>
      <c r="F12" s="315" t="s">
        <v>1104</v>
      </c>
      <c r="G12" s="115" t="s">
        <v>1105</v>
      </c>
      <c r="H12" s="115" t="s">
        <v>808</v>
      </c>
      <c r="I12" s="145" t="s">
        <v>815</v>
      </c>
      <c r="J12" s="145" t="s">
        <v>1106</v>
      </c>
      <c r="K12" s="145" t="s">
        <v>814</v>
      </c>
      <c r="L12" s="145" t="s">
        <v>697</v>
      </c>
      <c r="M12" s="145" t="s">
        <v>1109</v>
      </c>
      <c r="N12" s="171" t="s">
        <v>813</v>
      </c>
      <c r="O12" s="145" t="s">
        <v>812</v>
      </c>
      <c r="P12" s="146" t="s">
        <v>1108</v>
      </c>
      <c r="Q12" s="211">
        <v>2</v>
      </c>
      <c r="R12" s="227" t="s">
        <v>1431</v>
      </c>
      <c r="S12" s="211">
        <v>2</v>
      </c>
      <c r="T12" s="227"/>
      <c r="U12" s="211">
        <v>2</v>
      </c>
      <c r="V12" s="227"/>
      <c r="W12" s="211">
        <v>1</v>
      </c>
      <c r="X12" s="211" t="s">
        <v>1199</v>
      </c>
      <c r="Y12" s="227" t="s">
        <v>1428</v>
      </c>
      <c r="Z12" s="211">
        <v>1</v>
      </c>
      <c r="AA12" s="211" t="s">
        <v>1199</v>
      </c>
      <c r="AB12" s="227" t="s">
        <v>1430</v>
      </c>
      <c r="AC12" s="211">
        <v>2</v>
      </c>
      <c r="AD12" s="211" t="s">
        <v>1200</v>
      </c>
      <c r="AE12" s="227" t="s">
        <v>1418</v>
      </c>
      <c r="AF12" s="211">
        <v>1</v>
      </c>
      <c r="AG12" s="211" t="s">
        <v>1199</v>
      </c>
      <c r="AH12" s="227" t="s">
        <v>1432</v>
      </c>
      <c r="AI12" s="211">
        <v>1</v>
      </c>
      <c r="AJ12" s="211" t="s">
        <v>1199</v>
      </c>
      <c r="AK12" s="227" t="s">
        <v>1434</v>
      </c>
      <c r="AL12" s="211">
        <v>1</v>
      </c>
      <c r="AM12" s="211" t="s">
        <v>1199</v>
      </c>
      <c r="AN12" s="227" t="s">
        <v>1433</v>
      </c>
      <c r="AO12" s="211">
        <v>0</v>
      </c>
      <c r="AP12" s="211" t="s">
        <v>1200</v>
      </c>
      <c r="AQ12" s="227"/>
      <c r="AR12" s="211">
        <v>-1</v>
      </c>
      <c r="AS12" s="211" t="s">
        <v>1200</v>
      </c>
      <c r="AT12" s="227" t="s">
        <v>1427</v>
      </c>
      <c r="AU12" s="211">
        <v>-1</v>
      </c>
      <c r="AV12" s="211" t="s">
        <v>1200</v>
      </c>
      <c r="AW12" s="227" t="s">
        <v>1426</v>
      </c>
      <c r="AX12" s="211">
        <v>0</v>
      </c>
      <c r="AY12" s="211" t="s">
        <v>1200</v>
      </c>
      <c r="AZ12" s="227"/>
      <c r="BA12" s="211">
        <v>2</v>
      </c>
      <c r="BB12" s="211" t="s">
        <v>1200</v>
      </c>
      <c r="BC12" s="227" t="s">
        <v>1336</v>
      </c>
      <c r="BD12" s="386"/>
      <c r="BE12" s="387"/>
      <c r="BF12" s="388"/>
    </row>
    <row r="13" spans="1:58" s="304" customFormat="1" ht="127.5" customHeight="1" x14ac:dyDescent="0.3">
      <c r="A13" s="137" t="s">
        <v>296</v>
      </c>
      <c r="B13" s="138" t="s">
        <v>297</v>
      </c>
      <c r="C13" s="139" t="s">
        <v>292</v>
      </c>
      <c r="D13" s="310">
        <v>105</v>
      </c>
      <c r="E13" s="131" t="s">
        <v>365</v>
      </c>
      <c r="F13" s="315" t="s">
        <v>366</v>
      </c>
      <c r="G13" s="115" t="s">
        <v>470</v>
      </c>
      <c r="H13" s="115" t="s">
        <v>804</v>
      </c>
      <c r="I13" s="145" t="s">
        <v>464</v>
      </c>
      <c r="J13" s="145" t="s">
        <v>467</v>
      </c>
      <c r="K13" s="145" t="s">
        <v>805</v>
      </c>
      <c r="L13" s="145" t="s">
        <v>380</v>
      </c>
      <c r="M13" s="145" t="s">
        <v>465</v>
      </c>
      <c r="N13" s="145" t="s">
        <v>806</v>
      </c>
      <c r="O13" s="115" t="s">
        <v>466</v>
      </c>
      <c r="P13" s="146"/>
      <c r="Q13" s="211">
        <v>2</v>
      </c>
      <c r="R13" s="227"/>
      <c r="S13" s="211">
        <v>2</v>
      </c>
      <c r="T13" s="227"/>
      <c r="U13" s="211">
        <v>2</v>
      </c>
      <c r="V13" s="227"/>
      <c r="W13" s="211">
        <v>1</v>
      </c>
      <c r="X13" s="211" t="s">
        <v>1199</v>
      </c>
      <c r="Y13" s="227" t="s">
        <v>1436</v>
      </c>
      <c r="Z13" s="211">
        <v>2</v>
      </c>
      <c r="AA13" s="211" t="s">
        <v>1199</v>
      </c>
      <c r="AB13" s="227" t="s">
        <v>1437</v>
      </c>
      <c r="AC13" s="211">
        <v>2</v>
      </c>
      <c r="AD13" s="211" t="s">
        <v>1200</v>
      </c>
      <c r="AE13" s="227" t="s">
        <v>1418</v>
      </c>
      <c r="AF13" s="211">
        <v>-1</v>
      </c>
      <c r="AG13" s="211" t="s">
        <v>1199</v>
      </c>
      <c r="AH13" s="227" t="s">
        <v>1438</v>
      </c>
      <c r="AI13" s="211">
        <v>-1</v>
      </c>
      <c r="AJ13" s="211" t="s">
        <v>1199</v>
      </c>
      <c r="AK13" s="227" t="s">
        <v>1439</v>
      </c>
      <c r="AL13" s="211">
        <v>1</v>
      </c>
      <c r="AM13" s="211" t="s">
        <v>1199</v>
      </c>
      <c r="AN13" s="227" t="s">
        <v>1433</v>
      </c>
      <c r="AO13" s="211">
        <v>0</v>
      </c>
      <c r="AP13" s="211" t="s">
        <v>1200</v>
      </c>
      <c r="AQ13" s="227"/>
      <c r="AR13" s="211">
        <v>0</v>
      </c>
      <c r="AS13" s="211" t="s">
        <v>1200</v>
      </c>
      <c r="AT13" s="227"/>
      <c r="AU13" s="211">
        <v>-1</v>
      </c>
      <c r="AV13" s="211" t="s">
        <v>1200</v>
      </c>
      <c r="AW13" s="227" t="s">
        <v>1426</v>
      </c>
      <c r="AX13" s="211">
        <v>0</v>
      </c>
      <c r="AY13" s="211" t="s">
        <v>1200</v>
      </c>
      <c r="AZ13" s="227"/>
      <c r="BA13" s="211">
        <v>2</v>
      </c>
      <c r="BB13" s="211" t="s">
        <v>1200</v>
      </c>
      <c r="BC13" s="227" t="s">
        <v>1336</v>
      </c>
      <c r="BD13" s="386"/>
      <c r="BE13" s="387"/>
      <c r="BF13" s="388"/>
    </row>
    <row r="14" spans="1:58" s="304" customFormat="1" ht="144.75" customHeight="1" x14ac:dyDescent="0.3">
      <c r="A14" s="137" t="s">
        <v>296</v>
      </c>
      <c r="B14" s="138" t="s">
        <v>297</v>
      </c>
      <c r="C14" s="139" t="s">
        <v>292</v>
      </c>
      <c r="D14" s="310">
        <v>106</v>
      </c>
      <c r="E14" s="131" t="s">
        <v>367</v>
      </c>
      <c r="F14" s="315" t="s">
        <v>1048</v>
      </c>
      <c r="G14" s="115" t="s">
        <v>1052</v>
      </c>
      <c r="H14" s="115" t="s">
        <v>1051</v>
      </c>
      <c r="I14" s="145" t="s">
        <v>464</v>
      </c>
      <c r="J14" s="145" t="s">
        <v>467</v>
      </c>
      <c r="K14" s="145" t="s">
        <v>1049</v>
      </c>
      <c r="L14" s="145" t="s">
        <v>380</v>
      </c>
      <c r="M14" s="145" t="s">
        <v>465</v>
      </c>
      <c r="N14" s="145" t="s">
        <v>1050</v>
      </c>
      <c r="O14" s="115" t="s">
        <v>466</v>
      </c>
      <c r="P14" s="146"/>
      <c r="Q14" s="211">
        <v>2</v>
      </c>
      <c r="R14" s="227"/>
      <c r="S14" s="211">
        <v>2</v>
      </c>
      <c r="T14" s="227"/>
      <c r="U14" s="211">
        <v>2</v>
      </c>
      <c r="V14" s="227"/>
      <c r="W14" s="211">
        <v>1</v>
      </c>
      <c r="X14" s="211" t="s">
        <v>1199</v>
      </c>
      <c r="Y14" s="227" t="s">
        <v>1436</v>
      </c>
      <c r="Z14" s="211">
        <v>2</v>
      </c>
      <c r="AA14" s="211" t="s">
        <v>1199</v>
      </c>
      <c r="AB14" s="227" t="s">
        <v>1437</v>
      </c>
      <c r="AC14" s="211">
        <v>2</v>
      </c>
      <c r="AD14" s="211" t="s">
        <v>1200</v>
      </c>
      <c r="AE14" s="227" t="s">
        <v>1418</v>
      </c>
      <c r="AF14" s="211">
        <v>-1</v>
      </c>
      <c r="AG14" s="211" t="s">
        <v>1199</v>
      </c>
      <c r="AH14" s="227" t="s">
        <v>1438</v>
      </c>
      <c r="AI14" s="211">
        <v>-1</v>
      </c>
      <c r="AJ14" s="211" t="s">
        <v>1199</v>
      </c>
      <c r="AK14" s="227" t="s">
        <v>1439</v>
      </c>
      <c r="AL14" s="211">
        <v>1</v>
      </c>
      <c r="AM14" s="211" t="s">
        <v>1199</v>
      </c>
      <c r="AN14" s="227" t="s">
        <v>1433</v>
      </c>
      <c r="AO14" s="211">
        <v>0</v>
      </c>
      <c r="AP14" s="211" t="s">
        <v>1200</v>
      </c>
      <c r="AQ14" s="227"/>
      <c r="AR14" s="211">
        <v>0</v>
      </c>
      <c r="AS14" s="211" t="s">
        <v>1200</v>
      </c>
      <c r="AT14" s="227"/>
      <c r="AU14" s="211">
        <v>-1</v>
      </c>
      <c r="AV14" s="211" t="s">
        <v>1200</v>
      </c>
      <c r="AW14" s="227" t="s">
        <v>1426</v>
      </c>
      <c r="AX14" s="211">
        <v>0</v>
      </c>
      <c r="AY14" s="211" t="s">
        <v>1200</v>
      </c>
      <c r="AZ14" s="227"/>
      <c r="BA14" s="211">
        <v>2</v>
      </c>
      <c r="BB14" s="211" t="s">
        <v>1200</v>
      </c>
      <c r="BC14" s="227" t="s">
        <v>1336</v>
      </c>
      <c r="BD14" s="386"/>
      <c r="BE14" s="387"/>
      <c r="BF14" s="388"/>
    </row>
    <row r="15" spans="1:58" s="304" customFormat="1" ht="118.5" customHeight="1" x14ac:dyDescent="0.3">
      <c r="A15" s="137" t="s">
        <v>296</v>
      </c>
      <c r="B15" s="138" t="s">
        <v>297</v>
      </c>
      <c r="C15" s="139" t="s">
        <v>219</v>
      </c>
      <c r="D15" s="310">
        <v>111</v>
      </c>
      <c r="E15" s="131" t="s">
        <v>816</v>
      </c>
      <c r="F15" s="315" t="s">
        <v>326</v>
      </c>
      <c r="G15" s="115" t="s">
        <v>1110</v>
      </c>
      <c r="H15" s="120" t="s">
        <v>1111</v>
      </c>
      <c r="I15" s="145"/>
      <c r="J15" s="145"/>
      <c r="K15" s="145"/>
      <c r="L15" s="145" t="s">
        <v>370</v>
      </c>
      <c r="M15" s="145" t="s">
        <v>1112</v>
      </c>
      <c r="N15" s="145" t="s">
        <v>656</v>
      </c>
      <c r="O15" s="1"/>
      <c r="P15" s="146"/>
      <c r="Q15" s="211">
        <v>2</v>
      </c>
      <c r="R15" s="227" t="s">
        <v>1431</v>
      </c>
      <c r="S15" s="211">
        <v>2</v>
      </c>
      <c r="T15" s="227"/>
      <c r="U15" s="211">
        <v>2</v>
      </c>
      <c r="V15" s="227"/>
      <c r="W15" s="211">
        <v>1</v>
      </c>
      <c r="X15" s="211" t="s">
        <v>1199</v>
      </c>
      <c r="Y15" s="227" t="s">
        <v>1436</v>
      </c>
      <c r="Z15" s="211">
        <v>2</v>
      </c>
      <c r="AA15" s="211" t="s">
        <v>1199</v>
      </c>
      <c r="AB15" s="227" t="s">
        <v>1437</v>
      </c>
      <c r="AC15" s="211">
        <v>2</v>
      </c>
      <c r="AD15" s="211" t="s">
        <v>1200</v>
      </c>
      <c r="AE15" s="227" t="s">
        <v>1418</v>
      </c>
      <c r="AF15" s="211">
        <v>-1</v>
      </c>
      <c r="AG15" s="211" t="s">
        <v>1199</v>
      </c>
      <c r="AH15" s="227" t="s">
        <v>1441</v>
      </c>
      <c r="AI15" s="211">
        <v>0</v>
      </c>
      <c r="AJ15" s="211" t="s">
        <v>1199</v>
      </c>
      <c r="AK15" s="227"/>
      <c r="AL15" s="211">
        <v>1</v>
      </c>
      <c r="AM15" s="211" t="s">
        <v>1199</v>
      </c>
      <c r="AN15" s="227" t="s">
        <v>1433</v>
      </c>
      <c r="AO15" s="211">
        <v>0</v>
      </c>
      <c r="AP15" s="211" t="s">
        <v>1200</v>
      </c>
      <c r="AQ15" s="227"/>
      <c r="AR15" s="211">
        <v>0</v>
      </c>
      <c r="AS15" s="211" t="s">
        <v>1200</v>
      </c>
      <c r="AT15" s="227"/>
      <c r="AU15" s="211">
        <v>-1</v>
      </c>
      <c r="AV15" s="211" t="s">
        <v>1200</v>
      </c>
      <c r="AW15" s="227" t="s">
        <v>1426</v>
      </c>
      <c r="AX15" s="211">
        <v>0</v>
      </c>
      <c r="AY15" s="211" t="s">
        <v>1200</v>
      </c>
      <c r="AZ15" s="227"/>
      <c r="BA15" s="211">
        <v>2</v>
      </c>
      <c r="BB15" s="211" t="s">
        <v>1200</v>
      </c>
      <c r="BC15" s="227" t="s">
        <v>1336</v>
      </c>
      <c r="BD15" s="386"/>
      <c r="BE15" s="387"/>
      <c r="BF15" s="388"/>
    </row>
    <row r="16" spans="1:58" s="304" customFormat="1" ht="167.25" customHeight="1" x14ac:dyDescent="0.3">
      <c r="A16" s="154" t="s">
        <v>294</v>
      </c>
      <c r="B16" s="151" t="s">
        <v>47</v>
      </c>
      <c r="C16" s="152" t="s">
        <v>40</v>
      </c>
      <c r="D16" s="310">
        <v>114</v>
      </c>
      <c r="E16" s="143" t="s">
        <v>1041</v>
      </c>
      <c r="F16" s="316" t="s">
        <v>493</v>
      </c>
      <c r="G16" s="115" t="s">
        <v>1042</v>
      </c>
      <c r="H16" s="179" t="s">
        <v>1043</v>
      </c>
      <c r="I16" s="145" t="s">
        <v>1044</v>
      </c>
      <c r="J16" s="115" t="s">
        <v>1045</v>
      </c>
      <c r="K16" s="115" t="s">
        <v>819</v>
      </c>
      <c r="L16" s="145" t="s">
        <v>517</v>
      </c>
      <c r="M16" s="145" t="s">
        <v>1046</v>
      </c>
      <c r="N16" s="145" t="s">
        <v>1040</v>
      </c>
      <c r="O16" s="115" t="s">
        <v>1047</v>
      </c>
      <c r="P16" s="146" t="s">
        <v>818</v>
      </c>
      <c r="Q16" s="211">
        <v>2</v>
      </c>
      <c r="R16" s="227"/>
      <c r="S16" s="211">
        <v>2</v>
      </c>
      <c r="T16" s="227"/>
      <c r="U16" s="211">
        <v>2</v>
      </c>
      <c r="V16" s="227"/>
      <c r="W16" s="211">
        <v>2</v>
      </c>
      <c r="X16" s="211" t="s">
        <v>1199</v>
      </c>
      <c r="Y16" s="227" t="s">
        <v>1442</v>
      </c>
      <c r="Z16" s="211">
        <v>0</v>
      </c>
      <c r="AA16" s="211" t="s">
        <v>1199</v>
      </c>
      <c r="AB16" s="227"/>
      <c r="AC16" s="211">
        <v>2</v>
      </c>
      <c r="AD16" s="211" t="s">
        <v>1199</v>
      </c>
      <c r="AE16" s="227" t="s">
        <v>1444</v>
      </c>
      <c r="AF16" s="211">
        <v>-1</v>
      </c>
      <c r="AG16" s="211" t="s">
        <v>1199</v>
      </c>
      <c r="AH16" s="227" t="s">
        <v>1440</v>
      </c>
      <c r="AI16" s="211">
        <v>0</v>
      </c>
      <c r="AJ16" s="211" t="s">
        <v>1199</v>
      </c>
      <c r="AK16" s="227"/>
      <c r="AL16" s="211">
        <v>0</v>
      </c>
      <c r="AM16" s="211" t="s">
        <v>1199</v>
      </c>
      <c r="AN16" s="227"/>
      <c r="AO16" s="211">
        <v>2</v>
      </c>
      <c r="AP16" s="211" t="s">
        <v>1199</v>
      </c>
      <c r="AQ16" s="227" t="s">
        <v>1443</v>
      </c>
      <c r="AR16" s="211">
        <v>0</v>
      </c>
      <c r="AS16" s="211" t="s">
        <v>1200</v>
      </c>
      <c r="AT16" s="227"/>
      <c r="AU16" s="211">
        <v>0</v>
      </c>
      <c r="AV16" s="211" t="s">
        <v>1200</v>
      </c>
      <c r="AW16" s="227"/>
      <c r="AX16" s="211">
        <v>2</v>
      </c>
      <c r="AY16" s="211" t="s">
        <v>1199</v>
      </c>
      <c r="AZ16" s="227" t="s">
        <v>1443</v>
      </c>
      <c r="BA16" s="211">
        <v>2</v>
      </c>
      <c r="BB16" s="211" t="s">
        <v>1200</v>
      </c>
      <c r="BC16" s="227" t="s">
        <v>1336</v>
      </c>
      <c r="BD16" s="318" t="s">
        <v>1581</v>
      </c>
      <c r="BE16" s="321" t="s">
        <v>1585</v>
      </c>
      <c r="BF16" s="1" t="s">
        <v>1584</v>
      </c>
    </row>
    <row r="17" spans="1:58" s="304" customFormat="1" ht="129" customHeight="1" x14ac:dyDescent="0.35">
      <c r="A17" s="154" t="s">
        <v>294</v>
      </c>
      <c r="B17" s="151" t="s">
        <v>47</v>
      </c>
      <c r="C17" s="152" t="s">
        <v>40</v>
      </c>
      <c r="D17" s="310">
        <v>119</v>
      </c>
      <c r="E17" s="161" t="s">
        <v>424</v>
      </c>
      <c r="F17" s="316" t="s">
        <v>425</v>
      </c>
      <c r="G17" s="144" t="s">
        <v>426</v>
      </c>
      <c r="H17" s="144" t="s">
        <v>427</v>
      </c>
      <c r="I17" s="240" t="s">
        <v>428</v>
      </c>
      <c r="J17" s="240" t="s">
        <v>429</v>
      </c>
      <c r="K17" s="240" t="s">
        <v>430</v>
      </c>
      <c r="L17" s="168" t="s">
        <v>415</v>
      </c>
      <c r="M17" s="168" t="s">
        <v>431</v>
      </c>
      <c r="N17" s="168"/>
      <c r="O17" s="168" t="s">
        <v>432</v>
      </c>
      <c r="P17" s="169"/>
      <c r="Q17" s="211">
        <v>1</v>
      </c>
      <c r="R17" s="227"/>
      <c r="S17" s="211">
        <v>0</v>
      </c>
      <c r="T17" s="227"/>
      <c r="U17" s="211">
        <v>1</v>
      </c>
      <c r="V17" s="227"/>
      <c r="W17" s="211">
        <v>1</v>
      </c>
      <c r="X17" s="211" t="s">
        <v>1199</v>
      </c>
      <c r="Y17" s="227" t="s">
        <v>1442</v>
      </c>
      <c r="Z17" s="211">
        <v>0</v>
      </c>
      <c r="AA17" s="211" t="s">
        <v>1199</v>
      </c>
      <c r="AB17" s="227"/>
      <c r="AC17" s="211">
        <v>0</v>
      </c>
      <c r="AD17" s="211" t="s">
        <v>1199</v>
      </c>
      <c r="AE17" s="227"/>
      <c r="AF17" s="211">
        <v>0</v>
      </c>
      <c r="AG17" s="211" t="s">
        <v>1199</v>
      </c>
      <c r="AH17" s="227"/>
      <c r="AI17" s="211">
        <v>0</v>
      </c>
      <c r="AJ17" s="211" t="s">
        <v>1199</v>
      </c>
      <c r="AK17" s="227"/>
      <c r="AL17" s="211">
        <v>0</v>
      </c>
      <c r="AM17" s="211" t="s">
        <v>1199</v>
      </c>
      <c r="AN17" s="227"/>
      <c r="AO17" s="211">
        <v>-1</v>
      </c>
      <c r="AP17" s="211" t="s">
        <v>1199</v>
      </c>
      <c r="AQ17" s="227" t="s">
        <v>1446</v>
      </c>
      <c r="AR17" s="211">
        <v>-1</v>
      </c>
      <c r="AS17" s="211" t="s">
        <v>1199</v>
      </c>
      <c r="AT17" s="227" t="s">
        <v>1446</v>
      </c>
      <c r="AU17" s="211">
        <v>-1</v>
      </c>
      <c r="AV17" s="211" t="s">
        <v>1199</v>
      </c>
      <c r="AW17" s="227" t="s">
        <v>1446</v>
      </c>
      <c r="AX17" s="211">
        <v>0</v>
      </c>
      <c r="AY17" s="211" t="s">
        <v>1200</v>
      </c>
      <c r="AZ17" s="227"/>
      <c r="BA17" s="211">
        <v>1</v>
      </c>
      <c r="BB17" s="211" t="s">
        <v>1200</v>
      </c>
      <c r="BC17" s="227" t="s">
        <v>1447</v>
      </c>
      <c r="BD17" s="318" t="s">
        <v>1586</v>
      </c>
      <c r="BE17" s="321" t="s">
        <v>1587</v>
      </c>
      <c r="BF17" s="320" t="s">
        <v>1588</v>
      </c>
    </row>
    <row r="18" spans="1:58" s="304" customFormat="1" ht="156.75" customHeight="1" x14ac:dyDescent="0.3">
      <c r="A18" s="154" t="s">
        <v>294</v>
      </c>
      <c r="B18" s="151" t="s">
        <v>47</v>
      </c>
      <c r="C18" s="152" t="s">
        <v>49</v>
      </c>
      <c r="D18" s="310">
        <v>150</v>
      </c>
      <c r="E18" s="161" t="s">
        <v>896</v>
      </c>
      <c r="F18" s="316" t="s">
        <v>546</v>
      </c>
      <c r="G18" s="115" t="s">
        <v>897</v>
      </c>
      <c r="H18" s="115"/>
      <c r="I18" s="145"/>
      <c r="J18" s="145"/>
      <c r="K18" s="145"/>
      <c r="L18" s="145"/>
      <c r="M18" s="145"/>
      <c r="N18" s="145"/>
      <c r="O18" s="145"/>
      <c r="P18" s="146"/>
      <c r="Q18" s="211">
        <v>2</v>
      </c>
      <c r="R18" s="227" t="s">
        <v>1481</v>
      </c>
      <c r="S18" s="211">
        <v>0</v>
      </c>
      <c r="T18" s="227" t="s">
        <v>944</v>
      </c>
      <c r="U18" s="211">
        <v>0</v>
      </c>
      <c r="V18" s="227" t="s">
        <v>944</v>
      </c>
      <c r="W18" s="211">
        <v>2</v>
      </c>
      <c r="X18" s="211" t="s">
        <v>1199</v>
      </c>
      <c r="Y18" s="227" t="s">
        <v>1482</v>
      </c>
      <c r="Z18" s="211">
        <v>2</v>
      </c>
      <c r="AA18" s="211" t="s">
        <v>1199</v>
      </c>
      <c r="AB18" s="227" t="s">
        <v>1483</v>
      </c>
      <c r="AC18" s="211">
        <v>2</v>
      </c>
      <c r="AD18" s="211" t="s">
        <v>1199</v>
      </c>
      <c r="AE18" s="227" t="s">
        <v>1484</v>
      </c>
      <c r="AF18" s="211">
        <v>1</v>
      </c>
      <c r="AG18" s="211" t="s">
        <v>1200</v>
      </c>
      <c r="AH18" s="227" t="s">
        <v>1485</v>
      </c>
      <c r="AI18" s="211">
        <v>2</v>
      </c>
      <c r="AJ18" s="211" t="s">
        <v>1200</v>
      </c>
      <c r="AK18" s="227" t="s">
        <v>1486</v>
      </c>
      <c r="AL18" s="211">
        <v>2</v>
      </c>
      <c r="AM18" s="211" t="s">
        <v>1200</v>
      </c>
      <c r="AN18" s="227" t="s">
        <v>1487</v>
      </c>
      <c r="AO18" s="211">
        <v>1</v>
      </c>
      <c r="AP18" s="211" t="s">
        <v>1200</v>
      </c>
      <c r="AQ18" s="227"/>
      <c r="AR18" s="211">
        <v>-1</v>
      </c>
      <c r="AS18" s="211" t="s">
        <v>1200</v>
      </c>
      <c r="AT18" s="227" t="s">
        <v>1488</v>
      </c>
      <c r="AU18" s="211">
        <v>0</v>
      </c>
      <c r="AV18" s="211" t="s">
        <v>1200</v>
      </c>
      <c r="AW18" s="227"/>
      <c r="AX18" s="211">
        <v>2</v>
      </c>
      <c r="AY18" s="211" t="s">
        <v>1199</v>
      </c>
      <c r="AZ18" s="227" t="s">
        <v>1489</v>
      </c>
      <c r="BA18" s="211">
        <v>2</v>
      </c>
      <c r="BB18" s="211" t="s">
        <v>1200</v>
      </c>
      <c r="BC18" s="227" t="s">
        <v>1336</v>
      </c>
      <c r="BD18" s="318" t="s">
        <v>1564</v>
      </c>
    </row>
    <row r="19" spans="1:58" s="304" customFormat="1" ht="15" customHeight="1" x14ac:dyDescent="0.3">
      <c r="A19" s="1"/>
      <c r="B19" s="1"/>
      <c r="C19" s="1"/>
      <c r="E19" s="6"/>
    </row>
    <row r="20" spans="1:58" s="304" customFormat="1" ht="15" customHeight="1" x14ac:dyDescent="0.3">
      <c r="A20" s="1"/>
      <c r="B20" s="1"/>
      <c r="C20" s="1"/>
      <c r="E20" s="6"/>
    </row>
    <row r="21" spans="1:58" s="304" customFormat="1" ht="15" customHeight="1" x14ac:dyDescent="0.3">
      <c r="A21" s="1"/>
      <c r="B21" s="1"/>
      <c r="C21" s="1"/>
      <c r="E21" s="6"/>
    </row>
    <row r="22" spans="1:58" s="304" customFormat="1" ht="15" customHeight="1" x14ac:dyDescent="0.3">
      <c r="A22" s="1"/>
      <c r="B22" s="1"/>
      <c r="C22" s="1"/>
      <c r="E22" s="6"/>
    </row>
  </sheetData>
  <mergeCells count="38">
    <mergeCell ref="AO1:BC1"/>
    <mergeCell ref="L1:L2"/>
    <mergeCell ref="A1:A2"/>
    <mergeCell ref="B1:B2"/>
    <mergeCell ref="C1:C2"/>
    <mergeCell ref="D1:D2"/>
    <mergeCell ref="F1:F2"/>
    <mergeCell ref="G1:G2"/>
    <mergeCell ref="H1:H2"/>
    <mergeCell ref="I1:I2"/>
    <mergeCell ref="J1:J2"/>
    <mergeCell ref="K1:K2"/>
    <mergeCell ref="AC2:AE2"/>
    <mergeCell ref="AF2:AH2"/>
    <mergeCell ref="AI2:AK2"/>
    <mergeCell ref="M1:M2"/>
    <mergeCell ref="N1:N2"/>
    <mergeCell ref="O1:O2"/>
    <mergeCell ref="P1:P2"/>
    <mergeCell ref="Q1:V1"/>
    <mergeCell ref="W1:AN1"/>
    <mergeCell ref="AL2:AN2"/>
    <mergeCell ref="Q2:R2"/>
    <mergeCell ref="S2:T2"/>
    <mergeCell ref="U2:V2"/>
    <mergeCell ref="W2:Y2"/>
    <mergeCell ref="Z2:AB2"/>
    <mergeCell ref="BD10:BD15"/>
    <mergeCell ref="BE10:BE15"/>
    <mergeCell ref="BF10:BF15"/>
    <mergeCell ref="AO2:AQ2"/>
    <mergeCell ref="AR2:AT2"/>
    <mergeCell ref="AU2:AW2"/>
    <mergeCell ref="AX2:AZ2"/>
    <mergeCell ref="BA2:BC2"/>
    <mergeCell ref="BF3:BF4"/>
    <mergeCell ref="BE3:BE4"/>
    <mergeCell ref="BD3:BD4"/>
  </mergeCells>
  <conditionalFormatting sqref="Q18:BC18 Q9:BC12">
    <cfRule type="colorScale" priority="3">
      <colorScale>
        <cfvo type="num" val="-1"/>
        <cfvo type="num" val="0"/>
        <cfvo type="num" val="2"/>
        <color rgb="FFF8696B"/>
        <color theme="0" tint="-0.249977111117893"/>
        <color rgb="FF63BE7B"/>
      </colorScale>
    </cfRule>
  </conditionalFormatting>
  <conditionalFormatting sqref="Q3">
    <cfRule type="colorScale" priority="349">
      <colorScale>
        <cfvo type="num" val="-1"/>
        <cfvo type="num" val="0"/>
        <cfvo type="num" val="2"/>
        <color rgb="FFF8696B"/>
        <color theme="0" tint="-0.249977111117893"/>
        <color rgb="FF63BE7B"/>
      </colorScale>
    </cfRule>
  </conditionalFormatting>
  <conditionalFormatting sqref="R3">
    <cfRule type="colorScale" priority="348">
      <colorScale>
        <cfvo type="num" val="-1"/>
        <cfvo type="num" val="0"/>
        <cfvo type="num" val="2"/>
        <color rgb="FFF8696B"/>
        <color theme="0" tint="-0.249977111117893"/>
        <color rgb="FF63BE7B"/>
      </colorScale>
    </cfRule>
  </conditionalFormatting>
  <conditionalFormatting sqref="T3">
    <cfRule type="colorScale" priority="347">
      <colorScale>
        <cfvo type="num" val="-1"/>
        <cfvo type="num" val="0"/>
        <cfvo type="num" val="2"/>
        <color rgb="FFF8696B"/>
        <color theme="0" tint="-0.249977111117893"/>
        <color rgb="FF63BE7B"/>
      </colorScale>
    </cfRule>
  </conditionalFormatting>
  <conditionalFormatting sqref="U3">
    <cfRule type="colorScale" priority="346">
      <colorScale>
        <cfvo type="num" val="-1"/>
        <cfvo type="num" val="0"/>
        <cfvo type="num" val="2"/>
        <color rgb="FFF8696B"/>
        <color theme="0" tint="-0.249977111117893"/>
        <color rgb="FF63BE7B"/>
      </colorScale>
    </cfRule>
  </conditionalFormatting>
  <conditionalFormatting sqref="W3">
    <cfRule type="colorScale" priority="345">
      <colorScale>
        <cfvo type="num" val="-1"/>
        <cfvo type="num" val="0"/>
        <cfvo type="num" val="2"/>
        <color rgb="FFF8696B"/>
        <color theme="0" tint="-0.249977111117893"/>
        <color rgb="FF63BE7B"/>
      </colorScale>
    </cfRule>
  </conditionalFormatting>
  <conditionalFormatting sqref="AC3">
    <cfRule type="colorScale" priority="344">
      <colorScale>
        <cfvo type="num" val="-1"/>
        <cfvo type="num" val="0"/>
        <cfvo type="num" val="2"/>
        <color rgb="FFF8696B"/>
        <color theme="0" tint="-0.249977111117893"/>
        <color rgb="FF63BE7B"/>
      </colorScale>
    </cfRule>
  </conditionalFormatting>
  <conditionalFormatting sqref="AF3">
    <cfRule type="colorScale" priority="343">
      <colorScale>
        <cfvo type="num" val="-1"/>
        <cfvo type="num" val="0"/>
        <cfvo type="num" val="2"/>
        <color rgb="FFF8696B"/>
        <color theme="0" tint="-0.249977111117893"/>
        <color rgb="FF63BE7B"/>
      </colorScale>
    </cfRule>
  </conditionalFormatting>
  <conditionalFormatting sqref="AI3">
    <cfRule type="colorScale" priority="342">
      <colorScale>
        <cfvo type="num" val="-1"/>
        <cfvo type="num" val="0"/>
        <cfvo type="num" val="2"/>
        <color rgb="FFF8696B"/>
        <color theme="0" tint="-0.249977111117893"/>
        <color rgb="FF63BE7B"/>
      </colorScale>
    </cfRule>
  </conditionalFormatting>
  <conditionalFormatting sqref="AL3">
    <cfRule type="colorScale" priority="341">
      <colorScale>
        <cfvo type="num" val="-1"/>
        <cfvo type="num" val="0"/>
        <cfvo type="num" val="2"/>
        <color rgb="FFF8696B"/>
        <color theme="0" tint="-0.249977111117893"/>
        <color rgb="FF63BE7B"/>
      </colorScale>
    </cfRule>
  </conditionalFormatting>
  <conditionalFormatting sqref="AU3">
    <cfRule type="colorScale" priority="340">
      <colorScale>
        <cfvo type="num" val="-1"/>
        <cfvo type="num" val="0"/>
        <cfvo type="num" val="2"/>
        <color rgb="FFF8696B"/>
        <color theme="0" tint="-0.249977111117893"/>
        <color rgb="FF63BE7B"/>
      </colorScale>
    </cfRule>
  </conditionalFormatting>
  <conditionalFormatting sqref="BA3">
    <cfRule type="colorScale" priority="339">
      <colorScale>
        <cfvo type="num" val="-1"/>
        <cfvo type="num" val="0"/>
        <cfvo type="num" val="2"/>
        <color rgb="FFF8696B"/>
        <color theme="0" tint="-0.249977111117893"/>
        <color rgb="FF63BE7B"/>
      </colorScale>
    </cfRule>
  </conditionalFormatting>
  <conditionalFormatting sqref="S3">
    <cfRule type="colorScale" priority="338">
      <colorScale>
        <cfvo type="num" val="-1"/>
        <cfvo type="num" val="0"/>
        <cfvo type="num" val="2"/>
        <color rgb="FFF8696B"/>
        <color theme="0" tint="-0.249977111117893"/>
        <color rgb="FF63BE7B"/>
      </colorScale>
    </cfRule>
  </conditionalFormatting>
  <conditionalFormatting sqref="V3">
    <cfRule type="colorScale" priority="337">
      <colorScale>
        <cfvo type="num" val="-1"/>
        <cfvo type="num" val="0"/>
        <cfvo type="num" val="2"/>
        <color rgb="FFF8696B"/>
        <color theme="0" tint="-0.249977111117893"/>
        <color rgb="FF63BE7B"/>
      </colorScale>
    </cfRule>
  </conditionalFormatting>
  <conditionalFormatting sqref="Z3">
    <cfRule type="colorScale" priority="336">
      <colorScale>
        <cfvo type="num" val="-1"/>
        <cfvo type="num" val="0"/>
        <cfvo type="num" val="2"/>
        <color rgb="FFF8696B"/>
        <color theme="0" tint="-0.249977111117893"/>
        <color rgb="FF63BE7B"/>
      </colorScale>
    </cfRule>
  </conditionalFormatting>
  <conditionalFormatting sqref="AR3">
    <cfRule type="colorScale" priority="335">
      <colorScale>
        <cfvo type="num" val="-1"/>
        <cfvo type="num" val="0"/>
        <cfvo type="num" val="2"/>
        <color rgb="FFF8696B"/>
        <color theme="0" tint="-0.249977111117893"/>
        <color rgb="FF63BE7B"/>
      </colorScale>
    </cfRule>
  </conditionalFormatting>
  <conditionalFormatting sqref="AO3">
    <cfRule type="colorScale" priority="334">
      <colorScale>
        <cfvo type="num" val="-1"/>
        <cfvo type="num" val="0"/>
        <cfvo type="num" val="2"/>
        <color rgb="FFF8696B"/>
        <color theme="0" tint="-0.249977111117893"/>
        <color rgb="FF63BE7B"/>
      </colorScale>
    </cfRule>
  </conditionalFormatting>
  <conditionalFormatting sqref="AX3">
    <cfRule type="colorScale" priority="333">
      <colorScale>
        <cfvo type="num" val="-1"/>
        <cfvo type="num" val="0"/>
        <cfvo type="num" val="2"/>
        <color rgb="FFF8696B"/>
        <color theme="0" tint="-0.249977111117893"/>
        <color rgb="FF63BE7B"/>
      </colorScale>
    </cfRule>
  </conditionalFormatting>
  <conditionalFormatting sqref="Q3:BC3">
    <cfRule type="colorScale" priority="332">
      <colorScale>
        <cfvo type="num" val="-1"/>
        <cfvo type="num" val="0"/>
        <cfvo type="num" val="2"/>
        <color rgb="FFF8696B"/>
        <color theme="0" tint="-0.249977111117893"/>
        <color rgb="FF63BE7B"/>
      </colorScale>
    </cfRule>
  </conditionalFormatting>
  <conditionalFormatting sqref="R4">
    <cfRule type="colorScale" priority="331">
      <colorScale>
        <cfvo type="num" val="-1"/>
        <cfvo type="num" val="0"/>
        <cfvo type="num" val="2"/>
        <color rgb="FFF8696B"/>
        <color theme="0" tint="-0.249977111117893"/>
        <color rgb="FF63BE7B"/>
      </colorScale>
    </cfRule>
  </conditionalFormatting>
  <conditionalFormatting sqref="S4:U4">
    <cfRule type="colorScale" priority="330">
      <colorScale>
        <cfvo type="num" val="-1"/>
        <cfvo type="num" val="0"/>
        <cfvo type="num" val="2"/>
        <color rgb="FFF8696B"/>
        <color theme="0" tint="-0.249977111117893"/>
        <color rgb="FF63BE7B"/>
      </colorScale>
    </cfRule>
  </conditionalFormatting>
  <conditionalFormatting sqref="W4">
    <cfRule type="colorScale" priority="329">
      <colorScale>
        <cfvo type="num" val="-1"/>
        <cfvo type="num" val="0"/>
        <cfvo type="num" val="2"/>
        <color rgb="FFF8696B"/>
        <color theme="0" tint="-0.249977111117893"/>
        <color rgb="FF63BE7B"/>
      </colorScale>
    </cfRule>
  </conditionalFormatting>
  <conditionalFormatting sqref="Z4">
    <cfRule type="colorScale" priority="328">
      <colorScale>
        <cfvo type="num" val="-1"/>
        <cfvo type="num" val="0"/>
        <cfvo type="num" val="2"/>
        <color rgb="FFF8696B"/>
        <color theme="0" tint="-0.249977111117893"/>
        <color rgb="FF63BE7B"/>
      </colorScale>
    </cfRule>
  </conditionalFormatting>
  <conditionalFormatting sqref="AC4">
    <cfRule type="colorScale" priority="327">
      <colorScale>
        <cfvo type="num" val="-1"/>
        <cfvo type="num" val="0"/>
        <cfvo type="num" val="2"/>
        <color rgb="FFF8696B"/>
        <color theme="0" tint="-0.249977111117893"/>
        <color rgb="FF63BE7B"/>
      </colorScale>
    </cfRule>
  </conditionalFormatting>
  <conditionalFormatting sqref="AF4">
    <cfRule type="colorScale" priority="326">
      <colorScale>
        <cfvo type="num" val="-1"/>
        <cfvo type="num" val="0"/>
        <cfvo type="num" val="2"/>
        <color rgb="FFF8696B"/>
        <color theme="0" tint="-0.249977111117893"/>
        <color rgb="FF63BE7B"/>
      </colorScale>
    </cfRule>
  </conditionalFormatting>
  <conditionalFormatting sqref="AI4">
    <cfRule type="colorScale" priority="325">
      <colorScale>
        <cfvo type="num" val="-1"/>
        <cfvo type="num" val="0"/>
        <cfvo type="num" val="2"/>
        <color rgb="FFF8696B"/>
        <color theme="0" tint="-0.249977111117893"/>
        <color rgb="FF63BE7B"/>
      </colorScale>
    </cfRule>
  </conditionalFormatting>
  <conditionalFormatting sqref="AL4">
    <cfRule type="colorScale" priority="324">
      <colorScale>
        <cfvo type="num" val="-1"/>
        <cfvo type="num" val="0"/>
        <cfvo type="num" val="2"/>
        <color rgb="FFF8696B"/>
        <color theme="0" tint="-0.249977111117893"/>
        <color rgb="FF63BE7B"/>
      </colorScale>
    </cfRule>
  </conditionalFormatting>
  <conditionalFormatting sqref="AO4">
    <cfRule type="colorScale" priority="323">
      <colorScale>
        <cfvo type="num" val="-1"/>
        <cfvo type="num" val="0"/>
        <cfvo type="num" val="2"/>
        <color rgb="FFF8696B"/>
        <color theme="0" tint="-0.249977111117893"/>
        <color rgb="FF63BE7B"/>
      </colorScale>
    </cfRule>
  </conditionalFormatting>
  <conditionalFormatting sqref="AR4">
    <cfRule type="colorScale" priority="322">
      <colorScale>
        <cfvo type="num" val="-1"/>
        <cfvo type="num" val="0"/>
        <cfvo type="num" val="2"/>
        <color rgb="FFF8696B"/>
        <color theme="0" tint="-0.249977111117893"/>
        <color rgb="FF63BE7B"/>
      </colorScale>
    </cfRule>
  </conditionalFormatting>
  <conditionalFormatting sqref="AU4">
    <cfRule type="colorScale" priority="321">
      <colorScale>
        <cfvo type="num" val="-1"/>
        <cfvo type="num" val="0"/>
        <cfvo type="num" val="2"/>
        <color rgb="FFF8696B"/>
        <color theme="0" tint="-0.249977111117893"/>
        <color rgb="FF63BE7B"/>
      </colorScale>
    </cfRule>
  </conditionalFormatting>
  <conditionalFormatting sqref="BA4">
    <cfRule type="colorScale" priority="320">
      <colorScale>
        <cfvo type="num" val="-1"/>
        <cfvo type="num" val="0"/>
        <cfvo type="num" val="2"/>
        <color rgb="FFF8696B"/>
        <color theme="0" tint="-0.249977111117893"/>
        <color rgb="FF63BE7B"/>
      </colorScale>
    </cfRule>
  </conditionalFormatting>
  <conditionalFormatting sqref="AX4">
    <cfRule type="colorScale" priority="319">
      <colorScale>
        <cfvo type="num" val="-1"/>
        <cfvo type="num" val="0"/>
        <cfvo type="num" val="2"/>
        <color rgb="FFF8696B"/>
        <color theme="0" tint="-0.249977111117893"/>
        <color rgb="FF63BE7B"/>
      </colorScale>
    </cfRule>
  </conditionalFormatting>
  <conditionalFormatting sqref="Q4">
    <cfRule type="colorScale" priority="318">
      <colorScale>
        <cfvo type="num" val="-1"/>
        <cfvo type="num" val="0"/>
        <cfvo type="num" val="2"/>
        <color rgb="FFF8696B"/>
        <color theme="0" tint="-0.249977111117893"/>
        <color rgb="FF63BE7B"/>
      </colorScale>
    </cfRule>
  </conditionalFormatting>
  <conditionalFormatting sqref="Q4:BC4">
    <cfRule type="colorScale" priority="317">
      <colorScale>
        <cfvo type="num" val="-1"/>
        <cfvo type="num" val="0"/>
        <cfvo type="num" val="2"/>
        <color rgb="FFF8696B"/>
        <color theme="0" tint="-0.249977111117893"/>
        <color rgb="FF63BE7B"/>
      </colorScale>
    </cfRule>
  </conditionalFormatting>
  <conditionalFormatting sqref="R5">
    <cfRule type="colorScale" priority="316">
      <colorScale>
        <cfvo type="num" val="-1"/>
        <cfvo type="num" val="0"/>
        <cfvo type="num" val="2"/>
        <color rgb="FFF8696B"/>
        <color theme="0" tint="-0.249977111117893"/>
        <color rgb="FF63BE7B"/>
      </colorScale>
    </cfRule>
  </conditionalFormatting>
  <conditionalFormatting sqref="S5:T5">
    <cfRule type="colorScale" priority="315">
      <colorScale>
        <cfvo type="num" val="-1"/>
        <cfvo type="num" val="0"/>
        <cfvo type="num" val="2"/>
        <color rgb="FFF8696B"/>
        <color theme="0" tint="-0.249977111117893"/>
        <color rgb="FF63BE7B"/>
      </colorScale>
    </cfRule>
  </conditionalFormatting>
  <conditionalFormatting sqref="U5">
    <cfRule type="colorScale" priority="314">
      <colorScale>
        <cfvo type="num" val="-1"/>
        <cfvo type="num" val="0"/>
        <cfvo type="num" val="2"/>
        <color rgb="FFF8696B"/>
        <color theme="0" tint="-0.249977111117893"/>
        <color rgb="FF63BE7B"/>
      </colorScale>
    </cfRule>
  </conditionalFormatting>
  <conditionalFormatting sqref="W5">
    <cfRule type="colorScale" priority="313">
      <colorScale>
        <cfvo type="num" val="-1"/>
        <cfvo type="num" val="0"/>
        <cfvo type="num" val="2"/>
        <color rgb="FFF8696B"/>
        <color theme="0" tint="-0.249977111117893"/>
        <color rgb="FF63BE7B"/>
      </colorScale>
    </cfRule>
  </conditionalFormatting>
  <conditionalFormatting sqref="Z5">
    <cfRule type="colorScale" priority="312">
      <colorScale>
        <cfvo type="num" val="-1"/>
        <cfvo type="num" val="0"/>
        <cfvo type="num" val="2"/>
        <color rgb="FFF8696B"/>
        <color theme="0" tint="-0.249977111117893"/>
        <color rgb="FF63BE7B"/>
      </colorScale>
    </cfRule>
  </conditionalFormatting>
  <conditionalFormatting sqref="AC5">
    <cfRule type="colorScale" priority="311">
      <colorScale>
        <cfvo type="num" val="-1"/>
        <cfvo type="num" val="0"/>
        <cfvo type="num" val="2"/>
        <color rgb="FFF8696B"/>
        <color theme="0" tint="-0.249977111117893"/>
        <color rgb="FF63BE7B"/>
      </colorScale>
    </cfRule>
  </conditionalFormatting>
  <conditionalFormatting sqref="AF5">
    <cfRule type="colorScale" priority="310">
      <colorScale>
        <cfvo type="num" val="-1"/>
        <cfvo type="num" val="0"/>
        <cfvo type="num" val="2"/>
        <color rgb="FFF8696B"/>
        <color theme="0" tint="-0.249977111117893"/>
        <color rgb="FF63BE7B"/>
      </colorScale>
    </cfRule>
  </conditionalFormatting>
  <conditionalFormatting sqref="AI5">
    <cfRule type="colorScale" priority="309">
      <colorScale>
        <cfvo type="num" val="-1"/>
        <cfvo type="num" val="0"/>
        <cfvo type="num" val="2"/>
        <color rgb="FFF8696B"/>
        <color theme="0" tint="-0.249977111117893"/>
        <color rgb="FF63BE7B"/>
      </colorScale>
    </cfRule>
  </conditionalFormatting>
  <conditionalFormatting sqref="AL5">
    <cfRule type="colorScale" priority="308">
      <colorScale>
        <cfvo type="num" val="-1"/>
        <cfvo type="num" val="0"/>
        <cfvo type="num" val="2"/>
        <color rgb="FFF8696B"/>
        <color theme="0" tint="-0.249977111117893"/>
        <color rgb="FF63BE7B"/>
      </colorScale>
    </cfRule>
  </conditionalFormatting>
  <conditionalFormatting sqref="AO5">
    <cfRule type="colorScale" priority="307">
      <colorScale>
        <cfvo type="num" val="-1"/>
        <cfvo type="num" val="0"/>
        <cfvo type="num" val="2"/>
        <color rgb="FFF8696B"/>
        <color theme="0" tint="-0.249977111117893"/>
        <color rgb="FF63BE7B"/>
      </colorScale>
    </cfRule>
  </conditionalFormatting>
  <conditionalFormatting sqref="AR5">
    <cfRule type="colorScale" priority="306">
      <colorScale>
        <cfvo type="num" val="-1"/>
        <cfvo type="num" val="0"/>
        <cfvo type="num" val="2"/>
        <color rgb="FFF8696B"/>
        <color theme="0" tint="-0.249977111117893"/>
        <color rgb="FF63BE7B"/>
      </colorScale>
    </cfRule>
  </conditionalFormatting>
  <conditionalFormatting sqref="AU5">
    <cfRule type="colorScale" priority="305">
      <colorScale>
        <cfvo type="num" val="-1"/>
        <cfvo type="num" val="0"/>
        <cfvo type="num" val="2"/>
        <color rgb="FFF8696B"/>
        <color theme="0" tint="-0.249977111117893"/>
        <color rgb="FF63BE7B"/>
      </colorScale>
    </cfRule>
  </conditionalFormatting>
  <conditionalFormatting sqref="AX5">
    <cfRule type="colorScale" priority="304">
      <colorScale>
        <cfvo type="num" val="-1"/>
        <cfvo type="num" val="0"/>
        <cfvo type="num" val="2"/>
        <color rgb="FFF8696B"/>
        <color theme="0" tint="-0.249977111117893"/>
        <color rgb="FF63BE7B"/>
      </colorScale>
    </cfRule>
  </conditionalFormatting>
  <conditionalFormatting sqref="BA5">
    <cfRule type="colorScale" priority="303">
      <colorScale>
        <cfvo type="num" val="-1"/>
        <cfvo type="num" val="0"/>
        <cfvo type="num" val="2"/>
        <color rgb="FFF8696B"/>
        <color theme="0" tint="-0.249977111117893"/>
        <color rgb="FF63BE7B"/>
      </colorScale>
    </cfRule>
  </conditionalFormatting>
  <conditionalFormatting sqref="V5">
    <cfRule type="colorScale" priority="302">
      <colorScale>
        <cfvo type="num" val="-1"/>
        <cfvo type="num" val="0"/>
        <cfvo type="num" val="2"/>
        <color rgb="FFF8696B"/>
        <color theme="0" tint="-0.249977111117893"/>
        <color rgb="FF63BE7B"/>
      </colorScale>
    </cfRule>
  </conditionalFormatting>
  <conditionalFormatting sqref="Q5">
    <cfRule type="colorScale" priority="301">
      <colorScale>
        <cfvo type="num" val="-1"/>
        <cfvo type="num" val="0"/>
        <cfvo type="num" val="2"/>
        <color rgb="FFF8696B"/>
        <color theme="0" tint="-0.249977111117893"/>
        <color rgb="FF63BE7B"/>
      </colorScale>
    </cfRule>
  </conditionalFormatting>
  <conditionalFormatting sqref="Q5:BC5">
    <cfRule type="colorScale" priority="300">
      <colorScale>
        <cfvo type="num" val="-1"/>
        <cfvo type="num" val="0"/>
        <cfvo type="num" val="2"/>
        <color rgb="FFF8696B"/>
        <color theme="0" tint="-0.249977111117893"/>
        <color rgb="FF63BE7B"/>
      </colorScale>
    </cfRule>
  </conditionalFormatting>
  <conditionalFormatting sqref="AX6">
    <cfRule type="colorScale" priority="285">
      <colorScale>
        <cfvo type="num" val="-1"/>
        <cfvo type="num" val="0"/>
        <cfvo type="num" val="2"/>
        <color rgb="FFF8696B"/>
        <color theme="0" tint="-0.249977111117893"/>
        <color rgb="FF63BE7B"/>
      </colorScale>
    </cfRule>
  </conditionalFormatting>
  <conditionalFormatting sqref="BA6">
    <cfRule type="colorScale" priority="284">
      <colorScale>
        <cfvo type="num" val="-1"/>
        <cfvo type="num" val="0"/>
        <cfvo type="num" val="2"/>
        <color rgb="FFF8696B"/>
        <color theme="0" tint="-0.249977111117893"/>
        <color rgb="FF63BE7B"/>
      </colorScale>
    </cfRule>
  </conditionalFormatting>
  <conditionalFormatting sqref="AL6">
    <cfRule type="colorScale" priority="291">
      <colorScale>
        <cfvo type="num" val="-1"/>
        <cfvo type="num" val="0"/>
        <cfvo type="num" val="2"/>
        <color rgb="FFF8696B"/>
        <color theme="0" tint="-0.249977111117893"/>
        <color rgb="FF63BE7B"/>
      </colorScale>
    </cfRule>
  </conditionalFormatting>
  <conditionalFormatting sqref="AU6">
    <cfRule type="colorScale" priority="286">
      <colorScale>
        <cfvo type="num" val="-1"/>
        <cfvo type="num" val="0"/>
        <cfvo type="num" val="2"/>
        <color rgb="FFF8696B"/>
        <color theme="0" tint="-0.249977111117893"/>
        <color rgb="FF63BE7B"/>
      </colorScale>
    </cfRule>
  </conditionalFormatting>
  <conditionalFormatting sqref="AC6">
    <cfRule type="colorScale" priority="290">
      <colorScale>
        <cfvo type="num" val="-1"/>
        <cfvo type="num" val="0"/>
        <cfvo type="num" val="2"/>
        <color rgb="FFF8696B"/>
        <color theme="0" tint="-0.249977111117893"/>
        <color rgb="FF63BE7B"/>
      </colorScale>
    </cfRule>
  </conditionalFormatting>
  <conditionalFormatting sqref="AI6">
    <cfRule type="colorScale" priority="289">
      <colorScale>
        <cfvo type="num" val="-1"/>
        <cfvo type="num" val="0"/>
        <cfvo type="num" val="2"/>
        <color rgb="FFF8696B"/>
        <color theme="0" tint="-0.249977111117893"/>
        <color rgb="FF63BE7B"/>
      </colorScale>
    </cfRule>
  </conditionalFormatting>
  <conditionalFormatting sqref="R6">
    <cfRule type="colorScale" priority="299">
      <colorScale>
        <cfvo type="num" val="-1"/>
        <cfvo type="num" val="0"/>
        <cfvo type="num" val="2"/>
        <color rgb="FFF8696B"/>
        <color theme="0" tint="-0.249977111117893"/>
        <color rgb="FF63BE7B"/>
      </colorScale>
    </cfRule>
  </conditionalFormatting>
  <conditionalFormatting sqref="S6">
    <cfRule type="colorScale" priority="298">
      <colorScale>
        <cfvo type="num" val="-1"/>
        <cfvo type="num" val="0"/>
        <cfvo type="num" val="2"/>
        <color rgb="FFF8696B"/>
        <color theme="0" tint="-0.249977111117893"/>
        <color rgb="FF63BE7B"/>
      </colorScale>
    </cfRule>
  </conditionalFormatting>
  <conditionalFormatting sqref="V6">
    <cfRule type="colorScale" priority="297">
      <colorScale>
        <cfvo type="num" val="-1"/>
        <cfvo type="num" val="0"/>
        <cfvo type="num" val="2"/>
        <color rgb="FFF8696B"/>
        <color theme="0" tint="-0.249977111117893"/>
        <color rgb="FF63BE7B"/>
      </colorScale>
    </cfRule>
  </conditionalFormatting>
  <conditionalFormatting sqref="U6">
    <cfRule type="colorScale" priority="296">
      <colorScale>
        <cfvo type="num" val="-1"/>
        <cfvo type="num" val="0"/>
        <cfvo type="num" val="2"/>
        <color rgb="FFF8696B"/>
        <color theme="0" tint="-0.249977111117893"/>
        <color rgb="FF63BE7B"/>
      </colorScale>
    </cfRule>
  </conditionalFormatting>
  <conditionalFormatting sqref="T6">
    <cfRule type="colorScale" priority="295">
      <colorScale>
        <cfvo type="num" val="-1"/>
        <cfvo type="num" val="0"/>
        <cfvo type="num" val="2"/>
        <color rgb="FFF8696B"/>
        <color theme="0" tint="-0.249977111117893"/>
        <color rgb="FF63BE7B"/>
      </colorScale>
    </cfRule>
  </conditionalFormatting>
  <conditionalFormatting sqref="W6">
    <cfRule type="colorScale" priority="294">
      <colorScale>
        <cfvo type="num" val="-1"/>
        <cfvo type="num" val="0"/>
        <cfvo type="num" val="2"/>
        <color rgb="FFF8696B"/>
        <color theme="0" tint="-0.249977111117893"/>
        <color rgb="FF63BE7B"/>
      </colorScale>
    </cfRule>
  </conditionalFormatting>
  <conditionalFormatting sqref="Z6">
    <cfRule type="colorScale" priority="293">
      <colorScale>
        <cfvo type="num" val="-1"/>
        <cfvo type="num" val="0"/>
        <cfvo type="num" val="2"/>
        <color rgb="FFF8696B"/>
        <color theme="0" tint="-0.249977111117893"/>
        <color rgb="FF63BE7B"/>
      </colorScale>
    </cfRule>
  </conditionalFormatting>
  <conditionalFormatting sqref="AF6">
    <cfRule type="colorScale" priority="292">
      <colorScale>
        <cfvo type="num" val="-1"/>
        <cfvo type="num" val="0"/>
        <cfvo type="num" val="2"/>
        <color rgb="FFF8696B"/>
        <color theme="0" tint="-0.249977111117893"/>
        <color rgb="FF63BE7B"/>
      </colorScale>
    </cfRule>
  </conditionalFormatting>
  <conditionalFormatting sqref="AO6">
    <cfRule type="colorScale" priority="288">
      <colorScale>
        <cfvo type="num" val="-1"/>
        <cfvo type="num" val="0"/>
        <cfvo type="num" val="2"/>
        <color rgb="FFF8696B"/>
        <color theme="0" tint="-0.249977111117893"/>
        <color rgb="FF63BE7B"/>
      </colorScale>
    </cfRule>
  </conditionalFormatting>
  <conditionalFormatting sqref="AR6">
    <cfRule type="colorScale" priority="287">
      <colorScale>
        <cfvo type="num" val="-1"/>
        <cfvo type="num" val="0"/>
        <cfvo type="num" val="2"/>
        <color rgb="FFF8696B"/>
        <color theme="0" tint="-0.249977111117893"/>
        <color rgb="FF63BE7B"/>
      </colorScale>
    </cfRule>
  </conditionalFormatting>
  <conditionalFormatting sqref="Q6">
    <cfRule type="colorScale" priority="283">
      <colorScale>
        <cfvo type="num" val="-1"/>
        <cfvo type="num" val="0"/>
        <cfvo type="num" val="2"/>
        <color rgb="FFF8696B"/>
        <color theme="0" tint="-0.249977111117893"/>
        <color rgb="FF63BE7B"/>
      </colorScale>
    </cfRule>
  </conditionalFormatting>
  <conditionalFormatting sqref="Q6:BC6">
    <cfRule type="colorScale" priority="282">
      <colorScale>
        <cfvo type="num" val="-1"/>
        <cfvo type="num" val="0"/>
        <cfvo type="num" val="2"/>
        <color rgb="FFF8696B"/>
        <color theme="0" tint="-0.249977111117893"/>
        <color rgb="FF63BE7B"/>
      </colorScale>
    </cfRule>
  </conditionalFormatting>
  <conditionalFormatting sqref="W7">
    <cfRule type="colorScale" priority="276">
      <colorScale>
        <cfvo type="num" val="-1"/>
        <cfvo type="num" val="0"/>
        <cfvo type="num" val="2"/>
        <color rgb="FFF8696B"/>
        <color theme="0" tint="-0.249977111117893"/>
        <color rgb="FF63BE7B"/>
      </colorScale>
    </cfRule>
  </conditionalFormatting>
  <conditionalFormatting sqref="Y7">
    <cfRule type="colorScale" priority="275">
      <colorScale>
        <cfvo type="num" val="-1"/>
        <cfvo type="num" val="0"/>
        <cfvo type="num" val="2"/>
        <color rgb="FFF8696B"/>
        <color theme="0" tint="-0.249977111117893"/>
        <color rgb="FF63BE7B"/>
      </colorScale>
    </cfRule>
  </conditionalFormatting>
  <conditionalFormatting sqref="S7">
    <cfRule type="colorScale" priority="280">
      <colorScale>
        <cfvo type="num" val="-1"/>
        <cfvo type="num" val="0"/>
        <cfvo type="num" val="2"/>
        <color rgb="FFF8696B"/>
        <color theme="0" tint="-0.249977111117893"/>
        <color rgb="FF63BE7B"/>
      </colorScale>
    </cfRule>
  </conditionalFormatting>
  <conditionalFormatting sqref="V7">
    <cfRule type="colorScale" priority="277">
      <colorScale>
        <cfvo type="num" val="-1"/>
        <cfvo type="num" val="0"/>
        <cfvo type="num" val="2"/>
        <color rgb="FFF8696B"/>
        <color theme="0" tint="-0.249977111117893"/>
        <color rgb="FF63BE7B"/>
      </colorScale>
    </cfRule>
  </conditionalFormatting>
  <conditionalFormatting sqref="U7">
    <cfRule type="colorScale" priority="278">
      <colorScale>
        <cfvo type="num" val="-1"/>
        <cfvo type="num" val="0"/>
        <cfvo type="num" val="2"/>
        <color rgb="FFF8696B"/>
        <color theme="0" tint="-0.249977111117893"/>
        <color rgb="FF63BE7B"/>
      </colorScale>
    </cfRule>
  </conditionalFormatting>
  <conditionalFormatting sqref="R7">
    <cfRule type="colorScale" priority="281">
      <colorScale>
        <cfvo type="num" val="-1"/>
        <cfvo type="num" val="0"/>
        <cfvo type="num" val="2"/>
        <color rgb="FFF8696B"/>
        <color theme="0" tint="-0.249977111117893"/>
        <color rgb="FF63BE7B"/>
      </colorScale>
    </cfRule>
  </conditionalFormatting>
  <conditionalFormatting sqref="T7">
    <cfRule type="colorScale" priority="279">
      <colorScale>
        <cfvo type="num" val="-1"/>
        <cfvo type="num" val="0"/>
        <cfvo type="num" val="2"/>
        <color rgb="FFF8696B"/>
        <color theme="0" tint="-0.249977111117893"/>
        <color rgb="FF63BE7B"/>
      </colorScale>
    </cfRule>
  </conditionalFormatting>
  <conditionalFormatting sqref="Z7">
    <cfRule type="colorScale" priority="274">
      <colorScale>
        <cfvo type="num" val="-1"/>
        <cfvo type="num" val="0"/>
        <cfvo type="num" val="2"/>
        <color rgb="FFF8696B"/>
        <color theme="0" tint="-0.249977111117893"/>
        <color rgb="FF63BE7B"/>
      </colorScale>
    </cfRule>
  </conditionalFormatting>
  <conditionalFormatting sqref="AB7">
    <cfRule type="colorScale" priority="273">
      <colorScale>
        <cfvo type="num" val="-1"/>
        <cfvo type="num" val="0"/>
        <cfvo type="num" val="2"/>
        <color rgb="FFF8696B"/>
        <color theme="0" tint="-0.249977111117893"/>
        <color rgb="FF63BE7B"/>
      </colorScale>
    </cfRule>
  </conditionalFormatting>
  <conditionalFormatting sqref="AC7">
    <cfRule type="colorScale" priority="272">
      <colorScale>
        <cfvo type="num" val="-1"/>
        <cfvo type="num" val="0"/>
        <cfvo type="num" val="2"/>
        <color rgb="FFF8696B"/>
        <color theme="0" tint="-0.249977111117893"/>
        <color rgb="FF63BE7B"/>
      </colorScale>
    </cfRule>
  </conditionalFormatting>
  <conditionalFormatting sqref="AE7">
    <cfRule type="colorScale" priority="271">
      <colorScale>
        <cfvo type="num" val="-1"/>
        <cfvo type="num" val="0"/>
        <cfvo type="num" val="2"/>
        <color rgb="FFF8696B"/>
        <color theme="0" tint="-0.249977111117893"/>
        <color rgb="FF63BE7B"/>
      </colorScale>
    </cfRule>
  </conditionalFormatting>
  <conditionalFormatting sqref="AF7">
    <cfRule type="colorScale" priority="270">
      <colorScale>
        <cfvo type="num" val="-1"/>
        <cfvo type="num" val="0"/>
        <cfvo type="num" val="2"/>
        <color rgb="FFF8696B"/>
        <color theme="0" tint="-0.249977111117893"/>
        <color rgb="FF63BE7B"/>
      </colorScale>
    </cfRule>
  </conditionalFormatting>
  <conditionalFormatting sqref="AI7">
    <cfRule type="colorScale" priority="269">
      <colorScale>
        <cfvo type="num" val="-1"/>
        <cfvo type="num" val="0"/>
        <cfvo type="num" val="2"/>
        <color rgb="FFF8696B"/>
        <color theme="0" tint="-0.249977111117893"/>
        <color rgb="FF63BE7B"/>
      </colorScale>
    </cfRule>
  </conditionalFormatting>
  <conditionalFormatting sqref="AL7">
    <cfRule type="colorScale" priority="268">
      <colorScale>
        <cfvo type="num" val="-1"/>
        <cfvo type="num" val="0"/>
        <cfvo type="num" val="2"/>
        <color rgb="FFF8696B"/>
        <color theme="0" tint="-0.249977111117893"/>
        <color rgb="FF63BE7B"/>
      </colorScale>
    </cfRule>
  </conditionalFormatting>
  <conditionalFormatting sqref="AO7">
    <cfRule type="colorScale" priority="267">
      <colorScale>
        <cfvo type="num" val="-1"/>
        <cfvo type="num" val="0"/>
        <cfvo type="num" val="2"/>
        <color rgb="FFF8696B"/>
        <color theme="0" tint="-0.249977111117893"/>
        <color rgb="FF63BE7B"/>
      </colorScale>
    </cfRule>
  </conditionalFormatting>
  <conditionalFormatting sqref="AR7">
    <cfRule type="colorScale" priority="266">
      <colorScale>
        <cfvo type="num" val="-1"/>
        <cfvo type="num" val="0"/>
        <cfvo type="num" val="2"/>
        <color rgb="FFF8696B"/>
        <color theme="0" tint="-0.249977111117893"/>
        <color rgb="FF63BE7B"/>
      </colorScale>
    </cfRule>
  </conditionalFormatting>
  <conditionalFormatting sqref="AU7">
    <cfRule type="colorScale" priority="265">
      <colorScale>
        <cfvo type="num" val="-1"/>
        <cfvo type="num" val="0"/>
        <cfvo type="num" val="2"/>
        <color rgb="FFF8696B"/>
        <color theme="0" tint="-0.249977111117893"/>
        <color rgb="FF63BE7B"/>
      </colorScale>
    </cfRule>
  </conditionalFormatting>
  <conditionalFormatting sqref="AX7">
    <cfRule type="colorScale" priority="264">
      <colorScale>
        <cfvo type="num" val="-1"/>
        <cfvo type="num" val="0"/>
        <cfvo type="num" val="2"/>
        <color rgb="FFF8696B"/>
        <color theme="0" tint="-0.249977111117893"/>
        <color rgb="FF63BE7B"/>
      </colorScale>
    </cfRule>
  </conditionalFormatting>
  <conditionalFormatting sqref="BA7">
    <cfRule type="colorScale" priority="263">
      <colorScale>
        <cfvo type="num" val="-1"/>
        <cfvo type="num" val="0"/>
        <cfvo type="num" val="2"/>
        <color rgb="FFF8696B"/>
        <color theme="0" tint="-0.249977111117893"/>
        <color rgb="FF63BE7B"/>
      </colorScale>
    </cfRule>
  </conditionalFormatting>
  <conditionalFormatting sqref="Q7">
    <cfRule type="colorScale" priority="262">
      <colorScale>
        <cfvo type="num" val="-1"/>
        <cfvo type="num" val="0"/>
        <cfvo type="num" val="2"/>
        <color rgb="FFF8696B"/>
        <color theme="0" tint="-0.249977111117893"/>
        <color rgb="FF63BE7B"/>
      </colorScale>
    </cfRule>
  </conditionalFormatting>
  <conditionalFormatting sqref="Q7:BC7">
    <cfRule type="colorScale" priority="261">
      <colorScale>
        <cfvo type="num" val="-1"/>
        <cfvo type="num" val="0"/>
        <cfvo type="num" val="2"/>
        <color rgb="FFF8696B"/>
        <color theme="0" tint="-0.249977111117893"/>
        <color rgb="FF63BE7B"/>
      </colorScale>
    </cfRule>
  </conditionalFormatting>
  <conditionalFormatting sqref="Y8">
    <cfRule type="colorScale" priority="253">
      <colorScale>
        <cfvo type="num" val="-1"/>
        <cfvo type="num" val="0"/>
        <cfvo type="num" val="2"/>
        <color rgb="FFF8696B"/>
        <color theme="0" tint="-0.249977111117893"/>
        <color rgb="FF63BE7B"/>
      </colorScale>
    </cfRule>
  </conditionalFormatting>
  <conditionalFormatting sqref="AH8">
    <cfRule type="colorScale" priority="247">
      <colorScale>
        <cfvo type="num" val="-1"/>
        <cfvo type="num" val="0"/>
        <cfvo type="num" val="2"/>
        <color rgb="FFF8696B"/>
        <color theme="0" tint="-0.249977111117893"/>
        <color rgb="FF63BE7B"/>
      </colorScale>
    </cfRule>
  </conditionalFormatting>
  <conditionalFormatting sqref="Q8">
    <cfRule type="colorScale" priority="260">
      <colorScale>
        <cfvo type="num" val="-1"/>
        <cfvo type="num" val="0"/>
        <cfvo type="num" val="2"/>
        <color rgb="FFF8696B"/>
        <color theme="0" tint="-0.249977111117893"/>
        <color rgb="FF63BE7B"/>
      </colorScale>
    </cfRule>
  </conditionalFormatting>
  <conditionalFormatting sqref="R8">
    <cfRule type="colorScale" priority="259">
      <colorScale>
        <cfvo type="num" val="-1"/>
        <cfvo type="num" val="0"/>
        <cfvo type="num" val="2"/>
        <color rgb="FFF8696B"/>
        <color theme="0" tint="-0.249977111117893"/>
        <color rgb="FF63BE7B"/>
      </colorScale>
    </cfRule>
  </conditionalFormatting>
  <conditionalFormatting sqref="S8">
    <cfRule type="colorScale" priority="258">
      <colorScale>
        <cfvo type="num" val="-1"/>
        <cfvo type="num" val="0"/>
        <cfvo type="num" val="2"/>
        <color rgb="FFF8696B"/>
        <color theme="0" tint="-0.249977111117893"/>
        <color rgb="FF63BE7B"/>
      </colorScale>
    </cfRule>
  </conditionalFormatting>
  <conditionalFormatting sqref="T8">
    <cfRule type="colorScale" priority="257">
      <colorScale>
        <cfvo type="num" val="-1"/>
        <cfvo type="num" val="0"/>
        <cfvo type="num" val="2"/>
        <color rgb="FFF8696B"/>
        <color theme="0" tint="-0.249977111117893"/>
        <color rgb="FF63BE7B"/>
      </colorScale>
    </cfRule>
  </conditionalFormatting>
  <conditionalFormatting sqref="V8">
    <cfRule type="colorScale" priority="255">
      <colorScale>
        <cfvo type="num" val="-1"/>
        <cfvo type="num" val="0"/>
        <cfvo type="num" val="2"/>
        <color rgb="FFF8696B"/>
        <color theme="0" tint="-0.249977111117893"/>
        <color rgb="FF63BE7B"/>
      </colorScale>
    </cfRule>
  </conditionalFormatting>
  <conditionalFormatting sqref="U8">
    <cfRule type="colorScale" priority="256">
      <colorScale>
        <cfvo type="num" val="-1"/>
        <cfvo type="num" val="0"/>
        <cfvo type="num" val="2"/>
        <color rgb="FFF8696B"/>
        <color theme="0" tint="-0.249977111117893"/>
        <color rgb="FF63BE7B"/>
      </colorScale>
    </cfRule>
  </conditionalFormatting>
  <conditionalFormatting sqref="W8">
    <cfRule type="colorScale" priority="254">
      <colorScale>
        <cfvo type="num" val="-1"/>
        <cfvo type="num" val="0"/>
        <cfvo type="num" val="2"/>
        <color rgb="FFF8696B"/>
        <color theme="0" tint="-0.249977111117893"/>
        <color rgb="FF63BE7B"/>
      </colorScale>
    </cfRule>
  </conditionalFormatting>
  <conditionalFormatting sqref="Z8">
    <cfRule type="colorScale" priority="252">
      <colorScale>
        <cfvo type="num" val="-1"/>
        <cfvo type="num" val="0"/>
        <cfvo type="num" val="2"/>
        <color rgb="FFF8696B"/>
        <color theme="0" tint="-0.249977111117893"/>
        <color rgb="FF63BE7B"/>
      </colorScale>
    </cfRule>
  </conditionalFormatting>
  <conditionalFormatting sqref="AB8">
    <cfRule type="colorScale" priority="251">
      <colorScale>
        <cfvo type="num" val="-1"/>
        <cfvo type="num" val="0"/>
        <cfvo type="num" val="2"/>
        <color rgb="FFF8696B"/>
        <color theme="0" tint="-0.249977111117893"/>
        <color rgb="FF63BE7B"/>
      </colorScale>
    </cfRule>
  </conditionalFormatting>
  <conditionalFormatting sqref="AC8">
    <cfRule type="colorScale" priority="250">
      <colorScale>
        <cfvo type="num" val="-1"/>
        <cfvo type="num" val="0"/>
        <cfvo type="num" val="2"/>
        <color rgb="FFF8696B"/>
        <color theme="0" tint="-0.249977111117893"/>
        <color rgb="FF63BE7B"/>
      </colorScale>
    </cfRule>
  </conditionalFormatting>
  <conditionalFormatting sqref="AE8">
    <cfRule type="colorScale" priority="249">
      <colorScale>
        <cfvo type="num" val="-1"/>
        <cfvo type="num" val="0"/>
        <cfvo type="num" val="2"/>
        <color rgb="FFF8696B"/>
        <color theme="0" tint="-0.249977111117893"/>
        <color rgb="FF63BE7B"/>
      </colorScale>
    </cfRule>
  </conditionalFormatting>
  <conditionalFormatting sqref="AF8">
    <cfRule type="colorScale" priority="248">
      <colorScale>
        <cfvo type="num" val="-1"/>
        <cfvo type="num" val="0"/>
        <cfvo type="num" val="2"/>
        <color rgb="FFF8696B"/>
        <color theme="0" tint="-0.249977111117893"/>
        <color rgb="FF63BE7B"/>
      </colorScale>
    </cfRule>
  </conditionalFormatting>
  <conditionalFormatting sqref="AI8">
    <cfRule type="colorScale" priority="246">
      <colorScale>
        <cfvo type="num" val="-1"/>
        <cfvo type="num" val="0"/>
        <cfvo type="num" val="2"/>
        <color rgb="FFF8696B"/>
        <color theme="0" tint="-0.249977111117893"/>
        <color rgb="FF63BE7B"/>
      </colorScale>
    </cfRule>
  </conditionalFormatting>
  <conditionalFormatting sqref="AK8">
    <cfRule type="colorScale" priority="245">
      <colorScale>
        <cfvo type="num" val="-1"/>
        <cfvo type="num" val="0"/>
        <cfvo type="num" val="2"/>
        <color rgb="FFF8696B"/>
        <color theme="0" tint="-0.249977111117893"/>
        <color rgb="FF63BE7B"/>
      </colorScale>
    </cfRule>
  </conditionalFormatting>
  <conditionalFormatting sqref="AL8">
    <cfRule type="colorScale" priority="244">
      <colorScale>
        <cfvo type="num" val="-1"/>
        <cfvo type="num" val="0"/>
        <cfvo type="num" val="2"/>
        <color rgb="FFF8696B"/>
        <color theme="0" tint="-0.249977111117893"/>
        <color rgb="FF63BE7B"/>
      </colorScale>
    </cfRule>
  </conditionalFormatting>
  <conditionalFormatting sqref="AN8">
    <cfRule type="colorScale" priority="243">
      <colorScale>
        <cfvo type="num" val="-1"/>
        <cfvo type="num" val="0"/>
        <cfvo type="num" val="2"/>
        <color rgb="FFF8696B"/>
        <color theme="0" tint="-0.249977111117893"/>
        <color rgb="FF63BE7B"/>
      </colorScale>
    </cfRule>
  </conditionalFormatting>
  <conditionalFormatting sqref="AO8">
    <cfRule type="colorScale" priority="242">
      <colorScale>
        <cfvo type="num" val="-1"/>
        <cfvo type="num" val="0"/>
        <cfvo type="num" val="2"/>
        <color rgb="FFF8696B"/>
        <color theme="0" tint="-0.249977111117893"/>
        <color rgb="FF63BE7B"/>
      </colorScale>
    </cfRule>
  </conditionalFormatting>
  <conditionalFormatting sqref="AQ8">
    <cfRule type="colorScale" priority="241">
      <colorScale>
        <cfvo type="num" val="-1"/>
        <cfvo type="num" val="0"/>
        <cfvo type="num" val="2"/>
        <color rgb="FFF8696B"/>
        <color theme="0" tint="-0.249977111117893"/>
        <color rgb="FF63BE7B"/>
      </colorScale>
    </cfRule>
  </conditionalFormatting>
  <conditionalFormatting sqref="AR8">
    <cfRule type="colorScale" priority="240">
      <colorScale>
        <cfvo type="num" val="-1"/>
        <cfvo type="num" val="0"/>
        <cfvo type="num" val="2"/>
        <color rgb="FFF8696B"/>
        <color theme="0" tint="-0.249977111117893"/>
        <color rgb="FF63BE7B"/>
      </colorScale>
    </cfRule>
  </conditionalFormatting>
  <conditionalFormatting sqref="AT8">
    <cfRule type="colorScale" priority="239">
      <colorScale>
        <cfvo type="num" val="-1"/>
        <cfvo type="num" val="0"/>
        <cfvo type="num" val="2"/>
        <color rgb="FFF8696B"/>
        <color theme="0" tint="-0.249977111117893"/>
        <color rgb="FF63BE7B"/>
      </colorScale>
    </cfRule>
  </conditionalFormatting>
  <conditionalFormatting sqref="AU8">
    <cfRule type="colorScale" priority="238">
      <colorScale>
        <cfvo type="num" val="-1"/>
        <cfvo type="num" val="0"/>
        <cfvo type="num" val="2"/>
        <color rgb="FFF8696B"/>
        <color theme="0" tint="-0.249977111117893"/>
        <color rgb="FF63BE7B"/>
      </colorScale>
    </cfRule>
  </conditionalFormatting>
  <conditionalFormatting sqref="AW8">
    <cfRule type="colorScale" priority="237">
      <colorScale>
        <cfvo type="num" val="-1"/>
        <cfvo type="num" val="0"/>
        <cfvo type="num" val="2"/>
        <color rgb="FFF8696B"/>
        <color theme="0" tint="-0.249977111117893"/>
        <color rgb="FF63BE7B"/>
      </colorScale>
    </cfRule>
  </conditionalFormatting>
  <conditionalFormatting sqref="AX8">
    <cfRule type="colorScale" priority="236">
      <colorScale>
        <cfvo type="num" val="-1"/>
        <cfvo type="num" val="0"/>
        <cfvo type="num" val="2"/>
        <color rgb="FFF8696B"/>
        <color theme="0" tint="-0.249977111117893"/>
        <color rgb="FF63BE7B"/>
      </colorScale>
    </cfRule>
  </conditionalFormatting>
  <conditionalFormatting sqref="BA8">
    <cfRule type="colorScale" priority="235">
      <colorScale>
        <cfvo type="num" val="-1"/>
        <cfvo type="num" val="0"/>
        <cfvo type="num" val="2"/>
        <color rgb="FFF8696B"/>
        <color theme="0" tint="-0.249977111117893"/>
        <color rgb="FF63BE7B"/>
      </colorScale>
    </cfRule>
  </conditionalFormatting>
  <conditionalFormatting sqref="Q8:BC8">
    <cfRule type="colorScale" priority="234">
      <colorScale>
        <cfvo type="num" val="-1"/>
        <cfvo type="num" val="0"/>
        <cfvo type="num" val="2"/>
        <color rgb="FFF8696B"/>
        <color theme="0" tint="-0.249977111117893"/>
        <color rgb="FF63BE7B"/>
      </colorScale>
    </cfRule>
  </conditionalFormatting>
  <conditionalFormatting sqref="AT9">
    <cfRule type="colorScale" priority="219">
      <colorScale>
        <cfvo type="num" val="-1"/>
        <cfvo type="num" val="0"/>
        <cfvo type="num" val="2"/>
        <color rgb="FFF8696B"/>
        <color theme="0" tint="-0.249977111117893"/>
        <color rgb="FF63BE7B"/>
      </colorScale>
    </cfRule>
  </conditionalFormatting>
  <conditionalFormatting sqref="AE10">
    <cfRule type="colorScale" priority="206">
      <colorScale>
        <cfvo type="num" val="-1"/>
        <cfvo type="num" val="0"/>
        <cfvo type="num" val="2"/>
        <color rgb="FFF8696B"/>
        <color theme="0" tint="-0.249977111117893"/>
        <color rgb="FF63BE7B"/>
      </colorScale>
    </cfRule>
  </conditionalFormatting>
  <conditionalFormatting sqref="AO11">
    <cfRule type="colorScale" priority="162">
      <colorScale>
        <cfvo type="num" val="-1"/>
        <cfvo type="num" val="0"/>
        <cfvo type="num" val="2"/>
        <color rgb="FFF8696B"/>
        <color theme="0" tint="-0.249977111117893"/>
        <color rgb="FF63BE7B"/>
      </colorScale>
    </cfRule>
  </conditionalFormatting>
  <conditionalFormatting sqref="AE12">
    <cfRule type="colorScale" priority="145">
      <colorScale>
        <cfvo type="num" val="-1"/>
        <cfvo type="num" val="0"/>
        <cfvo type="num" val="2"/>
        <color rgb="FFF8696B"/>
        <color theme="0" tint="-0.249977111117893"/>
        <color rgb="FF63BE7B"/>
      </colorScale>
    </cfRule>
  </conditionalFormatting>
  <conditionalFormatting sqref="R9">
    <cfRule type="colorScale" priority="233">
      <colorScale>
        <cfvo type="num" val="-1"/>
        <cfvo type="num" val="0"/>
        <cfvo type="num" val="2"/>
        <color rgb="FFF8696B"/>
        <color theme="0" tint="-0.249977111117893"/>
        <color rgb="FF63BE7B"/>
      </colorScale>
    </cfRule>
  </conditionalFormatting>
  <conditionalFormatting sqref="S9:T9">
    <cfRule type="colorScale" priority="232">
      <colorScale>
        <cfvo type="num" val="-1"/>
        <cfvo type="num" val="0"/>
        <cfvo type="num" val="2"/>
        <color rgb="FFF8696B"/>
        <color theme="0" tint="-0.249977111117893"/>
        <color rgb="FF63BE7B"/>
      </colorScale>
    </cfRule>
  </conditionalFormatting>
  <conditionalFormatting sqref="U9">
    <cfRule type="colorScale" priority="231">
      <colorScale>
        <cfvo type="num" val="-1"/>
        <cfvo type="num" val="0"/>
        <cfvo type="num" val="2"/>
        <color rgb="FFF8696B"/>
        <color theme="0" tint="-0.249977111117893"/>
        <color rgb="FF63BE7B"/>
      </colorScale>
    </cfRule>
  </conditionalFormatting>
  <conditionalFormatting sqref="V9">
    <cfRule type="colorScale" priority="230">
      <colorScale>
        <cfvo type="num" val="-1"/>
        <cfvo type="num" val="0"/>
        <cfvo type="num" val="2"/>
        <color rgb="FFF8696B"/>
        <color theme="0" tint="-0.249977111117893"/>
        <color rgb="FF63BE7B"/>
      </colorScale>
    </cfRule>
  </conditionalFormatting>
  <conditionalFormatting sqref="Q9">
    <cfRule type="colorScale" priority="229">
      <colorScale>
        <cfvo type="num" val="-1"/>
        <cfvo type="num" val="0"/>
        <cfvo type="num" val="2"/>
        <color rgb="FFF8696B"/>
        <color theme="0" tint="-0.249977111117893"/>
        <color rgb="FF63BE7B"/>
      </colorScale>
    </cfRule>
  </conditionalFormatting>
  <conditionalFormatting sqref="Z9">
    <cfRule type="colorScale" priority="228">
      <colorScale>
        <cfvo type="num" val="-1"/>
        <cfvo type="num" val="0"/>
        <cfvo type="num" val="2"/>
        <color rgb="FFF8696B"/>
        <color theme="0" tint="-0.249977111117893"/>
        <color rgb="FF63BE7B"/>
      </colorScale>
    </cfRule>
  </conditionalFormatting>
  <conditionalFormatting sqref="AB9">
    <cfRule type="colorScale" priority="227">
      <colorScale>
        <cfvo type="num" val="-1"/>
        <cfvo type="num" val="0"/>
        <cfvo type="num" val="2"/>
        <color rgb="FFF8696B"/>
        <color theme="0" tint="-0.249977111117893"/>
        <color rgb="FF63BE7B"/>
      </colorScale>
    </cfRule>
  </conditionalFormatting>
  <conditionalFormatting sqref="AC9">
    <cfRule type="colorScale" priority="226">
      <colorScale>
        <cfvo type="num" val="-1"/>
        <cfvo type="num" val="0"/>
        <cfvo type="num" val="2"/>
        <color rgb="FFF8696B"/>
        <color theme="0" tint="-0.249977111117893"/>
        <color rgb="FF63BE7B"/>
      </colorScale>
    </cfRule>
  </conditionalFormatting>
  <conditionalFormatting sqref="AE9">
    <cfRule type="colorScale" priority="225">
      <colorScale>
        <cfvo type="num" val="-1"/>
        <cfvo type="num" val="0"/>
        <cfvo type="num" val="2"/>
        <color rgb="FFF8696B"/>
        <color theme="0" tint="-0.249977111117893"/>
        <color rgb="FF63BE7B"/>
      </colorScale>
    </cfRule>
  </conditionalFormatting>
  <conditionalFormatting sqref="AF9">
    <cfRule type="colorScale" priority="224">
      <colorScale>
        <cfvo type="num" val="-1"/>
        <cfvo type="num" val="0"/>
        <cfvo type="num" val="2"/>
        <color rgb="FFF8696B"/>
        <color theme="0" tint="-0.249977111117893"/>
        <color rgb="FF63BE7B"/>
      </colorScale>
    </cfRule>
  </conditionalFormatting>
  <conditionalFormatting sqref="AO9">
    <cfRule type="colorScale" priority="222">
      <colorScale>
        <cfvo type="num" val="-1"/>
        <cfvo type="num" val="0"/>
        <cfvo type="num" val="2"/>
        <color rgb="FFF8696B"/>
        <color theme="0" tint="-0.249977111117893"/>
        <color rgb="FF63BE7B"/>
      </colorScale>
    </cfRule>
  </conditionalFormatting>
  <conditionalFormatting sqref="AQ9">
    <cfRule type="colorScale" priority="221">
      <colorScale>
        <cfvo type="num" val="-1"/>
        <cfvo type="num" val="0"/>
        <cfvo type="num" val="2"/>
        <color rgb="FFF8696B"/>
        <color theme="0" tint="-0.249977111117893"/>
        <color rgb="FF63BE7B"/>
      </colorScale>
    </cfRule>
  </conditionalFormatting>
  <conditionalFormatting sqref="AR9">
    <cfRule type="colorScale" priority="220">
      <colorScale>
        <cfvo type="num" val="-1"/>
        <cfvo type="num" val="0"/>
        <cfvo type="num" val="2"/>
        <color rgb="FFF8696B"/>
        <color theme="0" tint="-0.249977111117893"/>
        <color rgb="FF63BE7B"/>
      </colorScale>
    </cfRule>
  </conditionalFormatting>
  <conditionalFormatting sqref="AU9">
    <cfRule type="colorScale" priority="218">
      <colorScale>
        <cfvo type="num" val="-1"/>
        <cfvo type="num" val="0"/>
        <cfvo type="num" val="2"/>
        <color rgb="FFF8696B"/>
        <color theme="0" tint="-0.249977111117893"/>
        <color rgb="FF63BE7B"/>
      </colorScale>
    </cfRule>
  </conditionalFormatting>
  <conditionalFormatting sqref="AW9">
    <cfRule type="colorScale" priority="217">
      <colorScale>
        <cfvo type="num" val="-1"/>
        <cfvo type="num" val="0"/>
        <cfvo type="num" val="2"/>
        <color rgb="FFF8696B"/>
        <color theme="0" tint="-0.249977111117893"/>
        <color rgb="FF63BE7B"/>
      </colorScale>
    </cfRule>
  </conditionalFormatting>
  <conditionalFormatting sqref="AX9">
    <cfRule type="colorScale" priority="216">
      <colorScale>
        <cfvo type="num" val="-1"/>
        <cfvo type="num" val="0"/>
        <cfvo type="num" val="2"/>
        <color rgb="FFF8696B"/>
        <color theme="0" tint="-0.249977111117893"/>
        <color rgb="FF63BE7B"/>
      </colorScale>
    </cfRule>
  </conditionalFormatting>
  <conditionalFormatting sqref="BA9">
    <cfRule type="colorScale" priority="215">
      <colorScale>
        <cfvo type="num" val="-1"/>
        <cfvo type="num" val="0"/>
        <cfvo type="num" val="2"/>
        <color rgb="FFF8696B"/>
        <color theme="0" tint="-0.249977111117893"/>
        <color rgb="FF63BE7B"/>
      </colorScale>
    </cfRule>
  </conditionalFormatting>
  <conditionalFormatting sqref="R10">
    <cfRule type="colorScale" priority="214">
      <colorScale>
        <cfvo type="num" val="-1"/>
        <cfvo type="num" val="0"/>
        <cfvo type="num" val="2"/>
        <color rgb="FFF8696B"/>
        <color theme="0" tint="-0.249977111117893"/>
        <color rgb="FF63BE7B"/>
      </colorScale>
    </cfRule>
  </conditionalFormatting>
  <conditionalFormatting sqref="S10:T10">
    <cfRule type="colorScale" priority="213">
      <colorScale>
        <cfvo type="num" val="-1"/>
        <cfvo type="num" val="0"/>
        <cfvo type="num" val="2"/>
        <color rgb="FFF8696B"/>
        <color theme="0" tint="-0.249977111117893"/>
        <color rgb="FF63BE7B"/>
      </colorScale>
    </cfRule>
  </conditionalFormatting>
  <conditionalFormatting sqref="U10">
    <cfRule type="colorScale" priority="212">
      <colorScale>
        <cfvo type="num" val="-1"/>
        <cfvo type="num" val="0"/>
        <cfvo type="num" val="2"/>
        <color rgb="FFF8696B"/>
        <color theme="0" tint="-0.249977111117893"/>
        <color rgb="FF63BE7B"/>
      </colorScale>
    </cfRule>
  </conditionalFormatting>
  <conditionalFormatting sqref="V10">
    <cfRule type="colorScale" priority="211">
      <colorScale>
        <cfvo type="num" val="-1"/>
        <cfvo type="num" val="0"/>
        <cfvo type="num" val="2"/>
        <color rgb="FFF8696B"/>
        <color theme="0" tint="-0.249977111117893"/>
        <color rgb="FF63BE7B"/>
      </colorScale>
    </cfRule>
  </conditionalFormatting>
  <conditionalFormatting sqref="Q10">
    <cfRule type="colorScale" priority="210">
      <colorScale>
        <cfvo type="num" val="-1"/>
        <cfvo type="num" val="0"/>
        <cfvo type="num" val="2"/>
        <color rgb="FFF8696B"/>
        <color theme="0" tint="-0.249977111117893"/>
        <color rgb="FF63BE7B"/>
      </colorScale>
    </cfRule>
  </conditionalFormatting>
  <conditionalFormatting sqref="Z10">
    <cfRule type="colorScale" priority="209">
      <colorScale>
        <cfvo type="num" val="-1"/>
        <cfvo type="num" val="0"/>
        <cfvo type="num" val="2"/>
        <color rgb="FFF8696B"/>
        <color theme="0" tint="-0.249977111117893"/>
        <color rgb="FF63BE7B"/>
      </colorScale>
    </cfRule>
  </conditionalFormatting>
  <conditionalFormatting sqref="AB10">
    <cfRule type="colorScale" priority="208">
      <colorScale>
        <cfvo type="num" val="-1"/>
        <cfvo type="num" val="0"/>
        <cfvo type="num" val="2"/>
        <color rgb="FFF8696B"/>
        <color theme="0" tint="-0.249977111117893"/>
        <color rgb="FF63BE7B"/>
      </colorScale>
    </cfRule>
  </conditionalFormatting>
  <conditionalFormatting sqref="AC10">
    <cfRule type="colorScale" priority="207">
      <colorScale>
        <cfvo type="num" val="-1"/>
        <cfvo type="num" val="0"/>
        <cfvo type="num" val="2"/>
        <color rgb="FFF8696B"/>
        <color theme="0" tint="-0.249977111117893"/>
        <color rgb="FF63BE7B"/>
      </colorScale>
    </cfRule>
  </conditionalFormatting>
  <conditionalFormatting sqref="AF10">
    <cfRule type="colorScale" priority="205">
      <colorScale>
        <cfvo type="num" val="-1"/>
        <cfvo type="num" val="0"/>
        <cfvo type="num" val="2"/>
        <color rgb="FFF8696B"/>
        <color theme="0" tint="-0.249977111117893"/>
        <color rgb="FF63BE7B"/>
      </colorScale>
    </cfRule>
  </conditionalFormatting>
  <conditionalFormatting sqref="AL10">
    <cfRule type="colorScale" priority="204">
      <colorScale>
        <cfvo type="num" val="-1"/>
        <cfvo type="num" val="0"/>
        <cfvo type="num" val="2"/>
        <color rgb="FFF8696B"/>
        <color theme="0" tint="-0.249977111117893"/>
        <color rgb="FF63BE7B"/>
      </colorScale>
    </cfRule>
  </conditionalFormatting>
  <conditionalFormatting sqref="AO10">
    <cfRule type="colorScale" priority="203">
      <colorScale>
        <cfvo type="num" val="-1"/>
        <cfvo type="num" val="0"/>
        <cfvo type="num" val="2"/>
        <color rgb="FFF8696B"/>
        <color theme="0" tint="-0.249977111117893"/>
        <color rgb="FF63BE7B"/>
      </colorScale>
    </cfRule>
  </conditionalFormatting>
  <conditionalFormatting sqref="AU10">
    <cfRule type="colorScale" priority="202">
      <colorScale>
        <cfvo type="num" val="-1"/>
        <cfvo type="num" val="0"/>
        <cfvo type="num" val="2"/>
        <color rgb="FFF8696B"/>
        <color theme="0" tint="-0.249977111117893"/>
        <color rgb="FF63BE7B"/>
      </colorScale>
    </cfRule>
  </conditionalFormatting>
  <conditionalFormatting sqref="AW10">
    <cfRule type="colorScale" priority="201">
      <colorScale>
        <cfvo type="num" val="-1"/>
        <cfvo type="num" val="0"/>
        <cfvo type="num" val="2"/>
        <color rgb="FFF8696B"/>
        <color theme="0" tint="-0.249977111117893"/>
        <color rgb="FF63BE7B"/>
      </colorScale>
    </cfRule>
  </conditionalFormatting>
  <conditionalFormatting sqref="AR10">
    <cfRule type="colorScale" priority="200">
      <colorScale>
        <cfvo type="num" val="-1"/>
        <cfvo type="num" val="0"/>
        <cfvo type="num" val="2"/>
        <color rgb="FFF8696B"/>
        <color theme="0" tint="-0.249977111117893"/>
        <color rgb="FF63BE7B"/>
      </colorScale>
    </cfRule>
  </conditionalFormatting>
  <conditionalFormatting sqref="AT10">
    <cfRule type="colorScale" priority="199">
      <colorScale>
        <cfvo type="num" val="-1"/>
        <cfvo type="num" val="0"/>
        <cfvo type="num" val="2"/>
        <color rgb="FFF8696B"/>
        <color theme="0" tint="-0.249977111117893"/>
        <color rgb="FF63BE7B"/>
      </colorScale>
    </cfRule>
  </conditionalFormatting>
  <conditionalFormatting sqref="AX10">
    <cfRule type="colorScale" priority="198">
      <colorScale>
        <cfvo type="num" val="-1"/>
        <cfvo type="num" val="0"/>
        <cfvo type="num" val="2"/>
        <color rgb="FFF8696B"/>
        <color theme="0" tint="-0.249977111117893"/>
        <color rgb="FF63BE7B"/>
      </colorScale>
    </cfRule>
  </conditionalFormatting>
  <conditionalFormatting sqref="BA10">
    <cfRule type="colorScale" priority="197">
      <colorScale>
        <cfvo type="num" val="-1"/>
        <cfvo type="num" val="0"/>
        <cfvo type="num" val="2"/>
        <color rgb="FFF8696B"/>
        <color theme="0" tint="-0.249977111117893"/>
        <color rgb="FF63BE7B"/>
      </colorScale>
    </cfRule>
  </conditionalFormatting>
  <conditionalFormatting sqref="W9">
    <cfRule type="colorScale" priority="191">
      <colorScale>
        <cfvo type="num" val="-1"/>
        <cfvo type="num" val="0"/>
        <cfvo type="num" val="2"/>
        <color rgb="FFF8696B"/>
        <color theme="0" tint="-0.249977111117893"/>
        <color rgb="FF63BE7B"/>
      </colorScale>
    </cfRule>
  </conditionalFormatting>
  <conditionalFormatting sqref="Y9">
    <cfRule type="colorScale" priority="190">
      <colorScale>
        <cfvo type="num" val="-1"/>
        <cfvo type="num" val="0"/>
        <cfvo type="num" val="2"/>
        <color rgb="FFF8696B"/>
        <color theme="0" tint="-0.249977111117893"/>
        <color rgb="FF63BE7B"/>
      </colorScale>
    </cfRule>
  </conditionalFormatting>
  <conditionalFormatting sqref="W10">
    <cfRule type="colorScale" priority="189">
      <colorScale>
        <cfvo type="num" val="-1"/>
        <cfvo type="num" val="0"/>
        <cfvo type="num" val="2"/>
        <color rgb="FFF8696B"/>
        <color theme="0" tint="-0.249977111117893"/>
        <color rgb="FF63BE7B"/>
      </colorScale>
    </cfRule>
  </conditionalFormatting>
  <conditionalFormatting sqref="Y10">
    <cfRule type="colorScale" priority="188">
      <colorScale>
        <cfvo type="num" val="-1"/>
        <cfvo type="num" val="0"/>
        <cfvo type="num" val="2"/>
        <color rgb="FFF8696B"/>
        <color theme="0" tint="-0.249977111117893"/>
        <color rgb="FF63BE7B"/>
      </colorScale>
    </cfRule>
  </conditionalFormatting>
  <conditionalFormatting sqref="R11">
    <cfRule type="colorScale" priority="174">
      <colorScale>
        <cfvo type="num" val="-1"/>
        <cfvo type="num" val="0"/>
        <cfvo type="num" val="2"/>
        <color rgb="FFF8696B"/>
        <color theme="0" tint="-0.249977111117893"/>
        <color rgb="FF63BE7B"/>
      </colorScale>
    </cfRule>
  </conditionalFormatting>
  <conditionalFormatting sqref="S11:T11">
    <cfRule type="colorScale" priority="173">
      <colorScale>
        <cfvo type="num" val="-1"/>
        <cfvo type="num" val="0"/>
        <cfvo type="num" val="2"/>
        <color rgb="FFF8696B"/>
        <color theme="0" tint="-0.249977111117893"/>
        <color rgb="FF63BE7B"/>
      </colorScale>
    </cfRule>
  </conditionalFormatting>
  <conditionalFormatting sqref="U11">
    <cfRule type="colorScale" priority="172">
      <colorScale>
        <cfvo type="num" val="-1"/>
        <cfvo type="num" val="0"/>
        <cfvo type="num" val="2"/>
        <color rgb="FFF8696B"/>
        <color theme="0" tint="-0.249977111117893"/>
        <color rgb="FF63BE7B"/>
      </colorScale>
    </cfRule>
  </conditionalFormatting>
  <conditionalFormatting sqref="V11">
    <cfRule type="colorScale" priority="171">
      <colorScale>
        <cfvo type="num" val="-1"/>
        <cfvo type="num" val="0"/>
        <cfvo type="num" val="2"/>
        <color rgb="FFF8696B"/>
        <color theme="0" tint="-0.249977111117893"/>
        <color rgb="FF63BE7B"/>
      </colorScale>
    </cfRule>
  </conditionalFormatting>
  <conditionalFormatting sqref="Q11">
    <cfRule type="colorScale" priority="170">
      <colorScale>
        <cfvo type="num" val="-1"/>
        <cfvo type="num" val="0"/>
        <cfvo type="num" val="2"/>
        <color rgb="FFF8696B"/>
        <color theme="0" tint="-0.249977111117893"/>
        <color rgb="FF63BE7B"/>
      </colorScale>
    </cfRule>
  </conditionalFormatting>
  <conditionalFormatting sqref="W11">
    <cfRule type="colorScale" priority="169">
      <colorScale>
        <cfvo type="num" val="-1"/>
        <cfvo type="num" val="0"/>
        <cfvo type="num" val="2"/>
        <color rgb="FFF8696B"/>
        <color theme="0" tint="-0.249977111117893"/>
        <color rgb="FF63BE7B"/>
      </colorScale>
    </cfRule>
  </conditionalFormatting>
  <conditionalFormatting sqref="Y11">
    <cfRule type="colorScale" priority="168">
      <colorScale>
        <cfvo type="num" val="-1"/>
        <cfvo type="num" val="0"/>
        <cfvo type="num" val="2"/>
        <color rgb="FFF8696B"/>
        <color theme="0" tint="-0.249977111117893"/>
        <color rgb="FF63BE7B"/>
      </colorScale>
    </cfRule>
  </conditionalFormatting>
  <conditionalFormatting sqref="Z11">
    <cfRule type="colorScale" priority="167">
      <colorScale>
        <cfvo type="num" val="-1"/>
        <cfvo type="num" val="0"/>
        <cfvo type="num" val="2"/>
        <color rgb="FFF8696B"/>
        <color theme="0" tint="-0.249977111117893"/>
        <color rgb="FF63BE7B"/>
      </colorScale>
    </cfRule>
  </conditionalFormatting>
  <conditionalFormatting sqref="AB11">
    <cfRule type="colorScale" priority="166">
      <colorScale>
        <cfvo type="num" val="-1"/>
        <cfvo type="num" val="0"/>
        <cfvo type="num" val="2"/>
        <color rgb="FFF8696B"/>
        <color theme="0" tint="-0.249977111117893"/>
        <color rgb="FF63BE7B"/>
      </colorScale>
    </cfRule>
  </conditionalFormatting>
  <conditionalFormatting sqref="AC11">
    <cfRule type="colorScale" priority="165">
      <colorScale>
        <cfvo type="num" val="-1"/>
        <cfvo type="num" val="0"/>
        <cfvo type="num" val="2"/>
        <color rgb="FFF8696B"/>
        <color theme="0" tint="-0.249977111117893"/>
        <color rgb="FF63BE7B"/>
      </colorScale>
    </cfRule>
  </conditionalFormatting>
  <conditionalFormatting sqref="AE11">
    <cfRule type="colorScale" priority="164">
      <colorScale>
        <cfvo type="num" val="-1"/>
        <cfvo type="num" val="0"/>
        <cfvo type="num" val="2"/>
        <color rgb="FFF8696B"/>
        <color theme="0" tint="-0.249977111117893"/>
        <color rgb="FF63BE7B"/>
      </colorScale>
    </cfRule>
  </conditionalFormatting>
  <conditionalFormatting sqref="AF11">
    <cfRule type="colorScale" priority="163">
      <colorScale>
        <cfvo type="num" val="-1"/>
        <cfvo type="num" val="0"/>
        <cfvo type="num" val="2"/>
        <color rgb="FFF8696B"/>
        <color theme="0" tint="-0.249977111117893"/>
        <color rgb="FF63BE7B"/>
      </colorScale>
    </cfRule>
  </conditionalFormatting>
  <conditionalFormatting sqref="AU11">
    <cfRule type="colorScale" priority="161">
      <colorScale>
        <cfvo type="num" val="-1"/>
        <cfvo type="num" val="0"/>
        <cfvo type="num" val="2"/>
        <color rgb="FFF8696B"/>
        <color theme="0" tint="-0.249977111117893"/>
        <color rgb="FF63BE7B"/>
      </colorScale>
    </cfRule>
  </conditionalFormatting>
  <conditionalFormatting sqref="AW11">
    <cfRule type="colorScale" priority="160">
      <colorScale>
        <cfvo type="num" val="-1"/>
        <cfvo type="num" val="0"/>
        <cfvo type="num" val="2"/>
        <color rgb="FFF8696B"/>
        <color theme="0" tint="-0.249977111117893"/>
        <color rgb="FF63BE7B"/>
      </colorScale>
    </cfRule>
  </conditionalFormatting>
  <conditionalFormatting sqref="AR11">
    <cfRule type="colorScale" priority="159">
      <colorScale>
        <cfvo type="num" val="-1"/>
        <cfvo type="num" val="0"/>
        <cfvo type="num" val="2"/>
        <color rgb="FFF8696B"/>
        <color theme="0" tint="-0.249977111117893"/>
        <color rgb="FF63BE7B"/>
      </colorScale>
    </cfRule>
  </conditionalFormatting>
  <conditionalFormatting sqref="AT11">
    <cfRule type="colorScale" priority="158">
      <colorScale>
        <cfvo type="num" val="-1"/>
        <cfvo type="num" val="0"/>
        <cfvo type="num" val="2"/>
        <color rgb="FFF8696B"/>
        <color theme="0" tint="-0.249977111117893"/>
        <color rgb="FF63BE7B"/>
      </colorScale>
    </cfRule>
  </conditionalFormatting>
  <conditionalFormatting sqref="AX11">
    <cfRule type="colorScale" priority="157">
      <colorScale>
        <cfvo type="num" val="-1"/>
        <cfvo type="num" val="0"/>
        <cfvo type="num" val="2"/>
        <color rgb="FFF8696B"/>
        <color theme="0" tint="-0.249977111117893"/>
        <color rgb="FF63BE7B"/>
      </colorScale>
    </cfRule>
  </conditionalFormatting>
  <conditionalFormatting sqref="BA11">
    <cfRule type="colorScale" priority="156">
      <colorScale>
        <cfvo type="num" val="-1"/>
        <cfvo type="num" val="0"/>
        <cfvo type="num" val="2"/>
        <color rgb="FFF8696B"/>
        <color theme="0" tint="-0.249977111117893"/>
        <color rgb="FF63BE7B"/>
      </colorScale>
    </cfRule>
  </conditionalFormatting>
  <conditionalFormatting sqref="R12">
    <cfRule type="colorScale" priority="155">
      <colorScale>
        <cfvo type="num" val="-1"/>
        <cfvo type="num" val="0"/>
        <cfvo type="num" val="2"/>
        <color rgb="FFF8696B"/>
        <color theme="0" tint="-0.249977111117893"/>
        <color rgb="FF63BE7B"/>
      </colorScale>
    </cfRule>
  </conditionalFormatting>
  <conditionalFormatting sqref="S12:T12">
    <cfRule type="colorScale" priority="154">
      <colorScale>
        <cfvo type="num" val="-1"/>
        <cfvo type="num" val="0"/>
        <cfvo type="num" val="2"/>
        <color rgb="FFF8696B"/>
        <color theme="0" tint="-0.249977111117893"/>
        <color rgb="FF63BE7B"/>
      </colorScale>
    </cfRule>
  </conditionalFormatting>
  <conditionalFormatting sqref="U12">
    <cfRule type="colorScale" priority="153">
      <colorScale>
        <cfvo type="num" val="-1"/>
        <cfvo type="num" val="0"/>
        <cfvo type="num" val="2"/>
        <color rgb="FFF8696B"/>
        <color theme="0" tint="-0.249977111117893"/>
        <color rgb="FF63BE7B"/>
      </colorScale>
    </cfRule>
  </conditionalFormatting>
  <conditionalFormatting sqref="V12">
    <cfRule type="colorScale" priority="152">
      <colorScale>
        <cfvo type="num" val="-1"/>
        <cfvo type="num" val="0"/>
        <cfvo type="num" val="2"/>
        <color rgb="FFF8696B"/>
        <color theme="0" tint="-0.249977111117893"/>
        <color rgb="FF63BE7B"/>
      </colorScale>
    </cfRule>
  </conditionalFormatting>
  <conditionalFormatting sqref="Q12">
    <cfRule type="colorScale" priority="151">
      <colorScale>
        <cfvo type="num" val="-1"/>
        <cfvo type="num" val="0"/>
        <cfvo type="num" val="2"/>
        <color rgb="FFF8696B"/>
        <color theme="0" tint="-0.249977111117893"/>
        <color rgb="FF63BE7B"/>
      </colorScale>
    </cfRule>
  </conditionalFormatting>
  <conditionalFormatting sqref="W12">
    <cfRule type="colorScale" priority="150">
      <colorScale>
        <cfvo type="num" val="-1"/>
        <cfvo type="num" val="0"/>
        <cfvo type="num" val="2"/>
        <color rgb="FFF8696B"/>
        <color theme="0" tint="-0.249977111117893"/>
        <color rgb="FF63BE7B"/>
      </colorScale>
    </cfRule>
  </conditionalFormatting>
  <conditionalFormatting sqref="Y12">
    <cfRule type="colorScale" priority="149">
      <colorScale>
        <cfvo type="num" val="-1"/>
        <cfvo type="num" val="0"/>
        <cfvo type="num" val="2"/>
        <color rgb="FFF8696B"/>
        <color theme="0" tint="-0.249977111117893"/>
        <color rgb="FF63BE7B"/>
      </colorScale>
    </cfRule>
  </conditionalFormatting>
  <conditionalFormatting sqref="Z12">
    <cfRule type="colorScale" priority="148">
      <colorScale>
        <cfvo type="num" val="-1"/>
        <cfvo type="num" val="0"/>
        <cfvo type="num" val="2"/>
        <color rgb="FFF8696B"/>
        <color theme="0" tint="-0.249977111117893"/>
        <color rgb="FF63BE7B"/>
      </colorScale>
    </cfRule>
  </conditionalFormatting>
  <conditionalFormatting sqref="AB12">
    <cfRule type="colorScale" priority="147">
      <colorScale>
        <cfvo type="num" val="-1"/>
        <cfvo type="num" val="0"/>
        <cfvo type="num" val="2"/>
        <color rgb="FFF8696B"/>
        <color theme="0" tint="-0.249977111117893"/>
        <color rgb="FF63BE7B"/>
      </colorScale>
    </cfRule>
  </conditionalFormatting>
  <conditionalFormatting sqref="AC12">
    <cfRule type="colorScale" priority="146">
      <colorScale>
        <cfvo type="num" val="-1"/>
        <cfvo type="num" val="0"/>
        <cfvo type="num" val="2"/>
        <color rgb="FFF8696B"/>
        <color theme="0" tint="-0.249977111117893"/>
        <color rgb="FF63BE7B"/>
      </colorScale>
    </cfRule>
  </conditionalFormatting>
  <conditionalFormatting sqref="AF12">
    <cfRule type="colorScale" priority="144">
      <colorScale>
        <cfvo type="num" val="-1"/>
        <cfvo type="num" val="0"/>
        <cfvo type="num" val="2"/>
        <color rgb="FFF8696B"/>
        <color theme="0" tint="-0.249977111117893"/>
        <color rgb="FF63BE7B"/>
      </colorScale>
    </cfRule>
  </conditionalFormatting>
  <conditionalFormatting sqref="AL11">
    <cfRule type="colorScale" priority="142">
      <colorScale>
        <cfvo type="num" val="-1"/>
        <cfvo type="num" val="0"/>
        <cfvo type="num" val="2"/>
        <color rgb="FFF8696B"/>
        <color theme="0" tint="-0.249977111117893"/>
        <color rgb="FF63BE7B"/>
      </colorScale>
    </cfRule>
  </conditionalFormatting>
  <conditionalFormatting sqref="AL9">
    <cfRule type="colorScale" priority="141">
      <colorScale>
        <cfvo type="num" val="-1"/>
        <cfvo type="num" val="0"/>
        <cfvo type="num" val="2"/>
        <color rgb="FFF8696B"/>
        <color theme="0" tint="-0.249977111117893"/>
        <color rgb="FF63BE7B"/>
      </colorScale>
    </cfRule>
  </conditionalFormatting>
  <conditionalFormatting sqref="AL12">
    <cfRule type="colorScale" priority="140">
      <colorScale>
        <cfvo type="num" val="-1"/>
        <cfvo type="num" val="0"/>
        <cfvo type="num" val="2"/>
        <color rgb="FFF8696B"/>
        <color theme="0" tint="-0.249977111117893"/>
        <color rgb="FF63BE7B"/>
      </colorScale>
    </cfRule>
  </conditionalFormatting>
  <conditionalFormatting sqref="AO12">
    <cfRule type="colorScale" priority="139">
      <colorScale>
        <cfvo type="num" val="-1"/>
        <cfvo type="num" val="0"/>
        <cfvo type="num" val="2"/>
        <color rgb="FFF8696B"/>
        <color theme="0" tint="-0.249977111117893"/>
        <color rgb="FF63BE7B"/>
      </colorScale>
    </cfRule>
  </conditionalFormatting>
  <conditionalFormatting sqref="AR12">
    <cfRule type="colorScale" priority="138">
      <colorScale>
        <cfvo type="num" val="-1"/>
        <cfvo type="num" val="0"/>
        <cfvo type="num" val="2"/>
        <color rgb="FFF8696B"/>
        <color theme="0" tint="-0.249977111117893"/>
        <color rgb="FF63BE7B"/>
      </colorScale>
    </cfRule>
  </conditionalFormatting>
  <conditionalFormatting sqref="AT12">
    <cfRule type="colorScale" priority="137">
      <colorScale>
        <cfvo type="num" val="-1"/>
        <cfvo type="num" val="0"/>
        <cfvo type="num" val="2"/>
        <color rgb="FFF8696B"/>
        <color theme="0" tint="-0.249977111117893"/>
        <color rgb="FF63BE7B"/>
      </colorScale>
    </cfRule>
  </conditionalFormatting>
  <conditionalFormatting sqref="AU12">
    <cfRule type="colorScale" priority="136">
      <colorScale>
        <cfvo type="num" val="-1"/>
        <cfvo type="num" val="0"/>
        <cfvo type="num" val="2"/>
        <color rgb="FFF8696B"/>
        <color theme="0" tint="-0.249977111117893"/>
        <color rgb="FF63BE7B"/>
      </colorScale>
    </cfRule>
  </conditionalFormatting>
  <conditionalFormatting sqref="AW12">
    <cfRule type="colorScale" priority="135">
      <colorScale>
        <cfvo type="num" val="-1"/>
        <cfvo type="num" val="0"/>
        <cfvo type="num" val="2"/>
        <color rgb="FFF8696B"/>
        <color theme="0" tint="-0.249977111117893"/>
        <color rgb="FF63BE7B"/>
      </colorScale>
    </cfRule>
  </conditionalFormatting>
  <conditionalFormatting sqref="AX12">
    <cfRule type="colorScale" priority="134">
      <colorScale>
        <cfvo type="num" val="-1"/>
        <cfvo type="num" val="0"/>
        <cfvo type="num" val="2"/>
        <color rgb="FFF8696B"/>
        <color theme="0" tint="-0.249977111117893"/>
        <color rgb="FF63BE7B"/>
      </colorScale>
    </cfRule>
  </conditionalFormatting>
  <conditionalFormatting sqref="BA12">
    <cfRule type="colorScale" priority="133">
      <colorScale>
        <cfvo type="num" val="-1"/>
        <cfvo type="num" val="0"/>
        <cfvo type="num" val="2"/>
        <color rgb="FFF8696B"/>
        <color theme="0" tint="-0.249977111117893"/>
        <color rgb="FF63BE7B"/>
      </colorScale>
    </cfRule>
  </conditionalFormatting>
  <conditionalFormatting sqref="AU13">
    <cfRule type="colorScale" priority="115">
      <colorScale>
        <cfvo type="num" val="-1"/>
        <cfvo type="num" val="0"/>
        <cfvo type="num" val="2"/>
        <color rgb="FFF8696B"/>
        <color theme="0" tint="-0.249977111117893"/>
        <color rgb="FF63BE7B"/>
      </colorScale>
    </cfRule>
  </conditionalFormatting>
  <conditionalFormatting sqref="AI14">
    <cfRule type="colorScale" priority="99">
      <colorScale>
        <cfvo type="num" val="-1"/>
        <cfvo type="num" val="0"/>
        <cfvo type="num" val="2"/>
        <color rgb="FFF8696B"/>
        <color theme="0" tint="-0.249977111117893"/>
        <color rgb="FF63BE7B"/>
      </colorScale>
    </cfRule>
  </conditionalFormatting>
  <conditionalFormatting sqref="Z15">
    <cfRule type="colorScale" priority="84">
      <colorScale>
        <cfvo type="num" val="-1"/>
        <cfvo type="num" val="0"/>
        <cfvo type="num" val="2"/>
        <color rgb="FFF8696B"/>
        <color theme="0" tint="-0.249977111117893"/>
        <color rgb="FF63BE7B"/>
      </colorScale>
    </cfRule>
  </conditionalFormatting>
  <conditionalFormatting sqref="R13">
    <cfRule type="colorScale" priority="131">
      <colorScale>
        <cfvo type="num" val="-1"/>
        <cfvo type="num" val="0"/>
        <cfvo type="num" val="2"/>
        <color rgb="FFF8696B"/>
        <color theme="0" tint="-0.249977111117893"/>
        <color rgb="FF63BE7B"/>
      </colorScale>
    </cfRule>
  </conditionalFormatting>
  <conditionalFormatting sqref="S13:T13">
    <cfRule type="colorScale" priority="130">
      <colorScale>
        <cfvo type="num" val="-1"/>
        <cfvo type="num" val="0"/>
        <cfvo type="num" val="2"/>
        <color rgb="FFF8696B"/>
        <color theme="0" tint="-0.249977111117893"/>
        <color rgb="FF63BE7B"/>
      </colorScale>
    </cfRule>
  </conditionalFormatting>
  <conditionalFormatting sqref="U13">
    <cfRule type="colorScale" priority="129">
      <colorScale>
        <cfvo type="num" val="-1"/>
        <cfvo type="num" val="0"/>
        <cfvo type="num" val="2"/>
        <color rgb="FFF8696B"/>
        <color theme="0" tint="-0.249977111117893"/>
        <color rgb="FF63BE7B"/>
      </colorScale>
    </cfRule>
  </conditionalFormatting>
  <conditionalFormatting sqref="V13">
    <cfRule type="colorScale" priority="128">
      <colorScale>
        <cfvo type="num" val="-1"/>
        <cfvo type="num" val="0"/>
        <cfvo type="num" val="2"/>
        <color rgb="FFF8696B"/>
        <color theme="0" tint="-0.249977111117893"/>
        <color rgb="FF63BE7B"/>
      </colorScale>
    </cfRule>
  </conditionalFormatting>
  <conditionalFormatting sqref="Q13">
    <cfRule type="colorScale" priority="127">
      <colorScale>
        <cfvo type="num" val="-1"/>
        <cfvo type="num" val="0"/>
        <cfvo type="num" val="2"/>
        <color rgb="FFF8696B"/>
        <color theme="0" tint="-0.249977111117893"/>
        <color rgb="FF63BE7B"/>
      </colorScale>
    </cfRule>
  </conditionalFormatting>
  <conditionalFormatting sqref="W13">
    <cfRule type="colorScale" priority="126">
      <colorScale>
        <cfvo type="num" val="-1"/>
        <cfvo type="num" val="0"/>
        <cfvo type="num" val="2"/>
        <color rgb="FFF8696B"/>
        <color theme="0" tint="-0.249977111117893"/>
        <color rgb="FF63BE7B"/>
      </colorScale>
    </cfRule>
  </conditionalFormatting>
  <conditionalFormatting sqref="Y13">
    <cfRule type="colorScale" priority="125">
      <colorScale>
        <cfvo type="num" val="-1"/>
        <cfvo type="num" val="0"/>
        <cfvo type="num" val="2"/>
        <color rgb="FFF8696B"/>
        <color theme="0" tint="-0.249977111117893"/>
        <color rgb="FF63BE7B"/>
      </colorScale>
    </cfRule>
  </conditionalFormatting>
  <conditionalFormatting sqref="Z13">
    <cfRule type="colorScale" priority="124">
      <colorScale>
        <cfvo type="num" val="-1"/>
        <cfvo type="num" val="0"/>
        <cfvo type="num" val="2"/>
        <color rgb="FFF8696B"/>
        <color theme="0" tint="-0.249977111117893"/>
        <color rgb="FF63BE7B"/>
      </colorScale>
    </cfRule>
  </conditionalFormatting>
  <conditionalFormatting sqref="AB13">
    <cfRule type="colorScale" priority="123">
      <colorScale>
        <cfvo type="num" val="-1"/>
        <cfvo type="num" val="0"/>
        <cfvo type="num" val="2"/>
        <color rgb="FFF8696B"/>
        <color theme="0" tint="-0.249977111117893"/>
        <color rgb="FF63BE7B"/>
      </colorScale>
    </cfRule>
  </conditionalFormatting>
  <conditionalFormatting sqref="AC13">
    <cfRule type="colorScale" priority="122">
      <colorScale>
        <cfvo type="num" val="-1"/>
        <cfvo type="num" val="0"/>
        <cfvo type="num" val="2"/>
        <color rgb="FFF8696B"/>
        <color theme="0" tint="-0.249977111117893"/>
        <color rgb="FF63BE7B"/>
      </colorScale>
    </cfRule>
  </conditionalFormatting>
  <conditionalFormatting sqref="AE13">
    <cfRule type="colorScale" priority="121">
      <colorScale>
        <cfvo type="num" val="-1"/>
        <cfvo type="num" val="0"/>
        <cfvo type="num" val="2"/>
        <color rgb="FFF8696B"/>
        <color theme="0" tint="-0.249977111117893"/>
        <color rgb="FF63BE7B"/>
      </colorScale>
    </cfRule>
  </conditionalFormatting>
  <conditionalFormatting sqref="AF13">
    <cfRule type="colorScale" priority="120">
      <colorScale>
        <cfvo type="num" val="-1"/>
        <cfvo type="num" val="0"/>
        <cfvo type="num" val="2"/>
        <color rgb="FFF8696B"/>
        <color theme="0" tint="-0.249977111117893"/>
        <color rgb="FF63BE7B"/>
      </colorScale>
    </cfRule>
  </conditionalFormatting>
  <conditionalFormatting sqref="AI13">
    <cfRule type="colorScale" priority="119">
      <colorScale>
        <cfvo type="num" val="-1"/>
        <cfvo type="num" val="0"/>
        <cfvo type="num" val="2"/>
        <color rgb="FFF8696B"/>
        <color theme="0" tint="-0.249977111117893"/>
        <color rgb="FF63BE7B"/>
      </colorScale>
    </cfRule>
  </conditionalFormatting>
  <conditionalFormatting sqref="AL13">
    <cfRule type="colorScale" priority="118">
      <colorScale>
        <cfvo type="num" val="-1"/>
        <cfvo type="num" val="0"/>
        <cfvo type="num" val="2"/>
        <color rgb="FFF8696B"/>
        <color theme="0" tint="-0.249977111117893"/>
        <color rgb="FF63BE7B"/>
      </colorScale>
    </cfRule>
  </conditionalFormatting>
  <conditionalFormatting sqref="AO13">
    <cfRule type="colorScale" priority="117">
      <colorScale>
        <cfvo type="num" val="-1"/>
        <cfvo type="num" val="0"/>
        <cfvo type="num" val="2"/>
        <color rgb="FFF8696B"/>
        <color theme="0" tint="-0.249977111117893"/>
        <color rgb="FF63BE7B"/>
      </colorScale>
    </cfRule>
  </conditionalFormatting>
  <conditionalFormatting sqref="AR13">
    <cfRule type="colorScale" priority="116">
      <colorScale>
        <cfvo type="num" val="-1"/>
        <cfvo type="num" val="0"/>
        <cfvo type="num" val="2"/>
        <color rgb="FFF8696B"/>
        <color theme="0" tint="-0.249977111117893"/>
        <color rgb="FF63BE7B"/>
      </colorScale>
    </cfRule>
  </conditionalFormatting>
  <conditionalFormatting sqref="AW13">
    <cfRule type="colorScale" priority="114">
      <colorScale>
        <cfvo type="num" val="-1"/>
        <cfvo type="num" val="0"/>
        <cfvo type="num" val="2"/>
        <color rgb="FFF8696B"/>
        <color theme="0" tint="-0.249977111117893"/>
        <color rgb="FF63BE7B"/>
      </colorScale>
    </cfRule>
  </conditionalFormatting>
  <conditionalFormatting sqref="AX13">
    <cfRule type="colorScale" priority="113">
      <colorScale>
        <cfvo type="num" val="-1"/>
        <cfvo type="num" val="0"/>
        <cfvo type="num" val="2"/>
        <color rgb="FFF8696B"/>
        <color theme="0" tint="-0.249977111117893"/>
        <color rgb="FF63BE7B"/>
      </colorScale>
    </cfRule>
  </conditionalFormatting>
  <conditionalFormatting sqref="BA13">
    <cfRule type="colorScale" priority="112">
      <colorScale>
        <cfvo type="num" val="-1"/>
        <cfvo type="num" val="0"/>
        <cfvo type="num" val="2"/>
        <color rgb="FFF8696B"/>
        <color theme="0" tint="-0.249977111117893"/>
        <color rgb="FF63BE7B"/>
      </colorScale>
    </cfRule>
  </conditionalFormatting>
  <conditionalFormatting sqref="R14">
    <cfRule type="colorScale" priority="111">
      <colorScale>
        <cfvo type="num" val="-1"/>
        <cfvo type="num" val="0"/>
        <cfvo type="num" val="2"/>
        <color rgb="FFF8696B"/>
        <color theme="0" tint="-0.249977111117893"/>
        <color rgb="FF63BE7B"/>
      </colorScale>
    </cfRule>
  </conditionalFormatting>
  <conditionalFormatting sqref="S14:T14">
    <cfRule type="colorScale" priority="110">
      <colorScale>
        <cfvo type="num" val="-1"/>
        <cfvo type="num" val="0"/>
        <cfvo type="num" val="2"/>
        <color rgb="FFF8696B"/>
        <color theme="0" tint="-0.249977111117893"/>
        <color rgb="FF63BE7B"/>
      </colorScale>
    </cfRule>
  </conditionalFormatting>
  <conditionalFormatting sqref="U14">
    <cfRule type="colorScale" priority="109">
      <colorScale>
        <cfvo type="num" val="-1"/>
        <cfvo type="num" val="0"/>
        <cfvo type="num" val="2"/>
        <color rgb="FFF8696B"/>
        <color theme="0" tint="-0.249977111117893"/>
        <color rgb="FF63BE7B"/>
      </colorScale>
    </cfRule>
  </conditionalFormatting>
  <conditionalFormatting sqref="V14">
    <cfRule type="colorScale" priority="108">
      <colorScale>
        <cfvo type="num" val="-1"/>
        <cfvo type="num" val="0"/>
        <cfvo type="num" val="2"/>
        <color rgb="FFF8696B"/>
        <color theme="0" tint="-0.249977111117893"/>
        <color rgb="FF63BE7B"/>
      </colorScale>
    </cfRule>
  </conditionalFormatting>
  <conditionalFormatting sqref="Q14">
    <cfRule type="colorScale" priority="107">
      <colorScale>
        <cfvo type="num" val="-1"/>
        <cfvo type="num" val="0"/>
        <cfvo type="num" val="2"/>
        <color rgb="FFF8696B"/>
        <color theme="0" tint="-0.249977111117893"/>
        <color rgb="FF63BE7B"/>
      </colorScale>
    </cfRule>
  </conditionalFormatting>
  <conditionalFormatting sqref="W14">
    <cfRule type="colorScale" priority="106">
      <colorScale>
        <cfvo type="num" val="-1"/>
        <cfvo type="num" val="0"/>
        <cfvo type="num" val="2"/>
        <color rgb="FFF8696B"/>
        <color theme="0" tint="-0.249977111117893"/>
        <color rgb="FF63BE7B"/>
      </colorScale>
    </cfRule>
  </conditionalFormatting>
  <conditionalFormatting sqref="Y14">
    <cfRule type="colorScale" priority="105">
      <colorScale>
        <cfvo type="num" val="-1"/>
        <cfvo type="num" val="0"/>
        <cfvo type="num" val="2"/>
        <color rgb="FFF8696B"/>
        <color theme="0" tint="-0.249977111117893"/>
        <color rgb="FF63BE7B"/>
      </colorScale>
    </cfRule>
  </conditionalFormatting>
  <conditionalFormatting sqref="Z14">
    <cfRule type="colorScale" priority="104">
      <colorScale>
        <cfvo type="num" val="-1"/>
        <cfvo type="num" val="0"/>
        <cfvo type="num" val="2"/>
        <color rgb="FFF8696B"/>
        <color theme="0" tint="-0.249977111117893"/>
        <color rgb="FF63BE7B"/>
      </colorScale>
    </cfRule>
  </conditionalFormatting>
  <conditionalFormatting sqref="AB14">
    <cfRule type="colorScale" priority="103">
      <colorScale>
        <cfvo type="num" val="-1"/>
        <cfvo type="num" val="0"/>
        <cfvo type="num" val="2"/>
        <color rgb="FFF8696B"/>
        <color theme="0" tint="-0.249977111117893"/>
        <color rgb="FF63BE7B"/>
      </colorScale>
    </cfRule>
  </conditionalFormatting>
  <conditionalFormatting sqref="AC14">
    <cfRule type="colorScale" priority="102">
      <colorScale>
        <cfvo type="num" val="-1"/>
        <cfvo type="num" val="0"/>
        <cfvo type="num" val="2"/>
        <color rgb="FFF8696B"/>
        <color theme="0" tint="-0.249977111117893"/>
        <color rgb="FF63BE7B"/>
      </colorScale>
    </cfRule>
  </conditionalFormatting>
  <conditionalFormatting sqref="AE14">
    <cfRule type="colorScale" priority="101">
      <colorScale>
        <cfvo type="num" val="-1"/>
        <cfvo type="num" val="0"/>
        <cfvo type="num" val="2"/>
        <color rgb="FFF8696B"/>
        <color theme="0" tint="-0.249977111117893"/>
        <color rgb="FF63BE7B"/>
      </colorScale>
    </cfRule>
  </conditionalFormatting>
  <conditionalFormatting sqref="AF14">
    <cfRule type="colorScale" priority="100">
      <colorScale>
        <cfvo type="num" val="-1"/>
        <cfvo type="num" val="0"/>
        <cfvo type="num" val="2"/>
        <color rgb="FFF8696B"/>
        <color theme="0" tint="-0.249977111117893"/>
        <color rgb="FF63BE7B"/>
      </colorScale>
    </cfRule>
  </conditionalFormatting>
  <conditionalFormatting sqref="AL14">
    <cfRule type="colorScale" priority="98">
      <colorScale>
        <cfvo type="num" val="-1"/>
        <cfvo type="num" val="0"/>
        <cfvo type="num" val="2"/>
        <color rgb="FFF8696B"/>
        <color theme="0" tint="-0.249977111117893"/>
        <color rgb="FF63BE7B"/>
      </colorScale>
    </cfRule>
  </conditionalFormatting>
  <conditionalFormatting sqref="AO14">
    <cfRule type="colorScale" priority="97">
      <colorScale>
        <cfvo type="num" val="-1"/>
        <cfvo type="num" val="0"/>
        <cfvo type="num" val="2"/>
        <color rgb="FFF8696B"/>
        <color theme="0" tint="-0.249977111117893"/>
        <color rgb="FF63BE7B"/>
      </colorScale>
    </cfRule>
  </conditionalFormatting>
  <conditionalFormatting sqref="AR14">
    <cfRule type="colorScale" priority="96">
      <colorScale>
        <cfvo type="num" val="-1"/>
        <cfvo type="num" val="0"/>
        <cfvo type="num" val="2"/>
        <color rgb="FFF8696B"/>
        <color theme="0" tint="-0.249977111117893"/>
        <color rgb="FF63BE7B"/>
      </colorScale>
    </cfRule>
  </conditionalFormatting>
  <conditionalFormatting sqref="AU14">
    <cfRule type="colorScale" priority="95">
      <colorScale>
        <cfvo type="num" val="-1"/>
        <cfvo type="num" val="0"/>
        <cfvo type="num" val="2"/>
        <color rgb="FFF8696B"/>
        <color theme="0" tint="-0.249977111117893"/>
        <color rgb="FF63BE7B"/>
      </colorScale>
    </cfRule>
  </conditionalFormatting>
  <conditionalFormatting sqref="AW14">
    <cfRule type="colorScale" priority="94">
      <colorScale>
        <cfvo type="num" val="-1"/>
        <cfvo type="num" val="0"/>
        <cfvo type="num" val="2"/>
        <color rgb="FFF8696B"/>
        <color theme="0" tint="-0.249977111117893"/>
        <color rgb="FF63BE7B"/>
      </colorScale>
    </cfRule>
  </conditionalFormatting>
  <conditionalFormatting sqref="AX14">
    <cfRule type="colorScale" priority="93">
      <colorScale>
        <cfvo type="num" val="-1"/>
        <cfvo type="num" val="0"/>
        <cfvo type="num" val="2"/>
        <color rgb="FFF8696B"/>
        <color theme="0" tint="-0.249977111117893"/>
        <color rgb="FF63BE7B"/>
      </colorScale>
    </cfRule>
  </conditionalFormatting>
  <conditionalFormatting sqref="BA14">
    <cfRule type="colorScale" priority="92">
      <colorScale>
        <cfvo type="num" val="-1"/>
        <cfvo type="num" val="0"/>
        <cfvo type="num" val="2"/>
        <color rgb="FFF8696B"/>
        <color theme="0" tint="-0.249977111117893"/>
        <color rgb="FF63BE7B"/>
      </colorScale>
    </cfRule>
  </conditionalFormatting>
  <conditionalFormatting sqref="R15">
    <cfRule type="colorScale" priority="91">
      <colorScale>
        <cfvo type="num" val="-1"/>
        <cfvo type="num" val="0"/>
        <cfvo type="num" val="2"/>
        <color rgb="FFF8696B"/>
        <color theme="0" tint="-0.249977111117893"/>
        <color rgb="FF63BE7B"/>
      </colorScale>
    </cfRule>
  </conditionalFormatting>
  <conditionalFormatting sqref="S15:T15">
    <cfRule type="colorScale" priority="90">
      <colorScale>
        <cfvo type="num" val="-1"/>
        <cfvo type="num" val="0"/>
        <cfvo type="num" val="2"/>
        <color rgb="FFF8696B"/>
        <color theme="0" tint="-0.249977111117893"/>
        <color rgb="FF63BE7B"/>
      </colorScale>
    </cfRule>
  </conditionalFormatting>
  <conditionalFormatting sqref="U15">
    <cfRule type="colorScale" priority="89">
      <colorScale>
        <cfvo type="num" val="-1"/>
        <cfvo type="num" val="0"/>
        <cfvo type="num" val="2"/>
        <color rgb="FFF8696B"/>
        <color theme="0" tint="-0.249977111117893"/>
        <color rgb="FF63BE7B"/>
      </colorScale>
    </cfRule>
  </conditionalFormatting>
  <conditionalFormatting sqref="V15">
    <cfRule type="colorScale" priority="88">
      <colorScale>
        <cfvo type="num" val="-1"/>
        <cfvo type="num" val="0"/>
        <cfvo type="num" val="2"/>
        <color rgb="FFF8696B"/>
        <color theme="0" tint="-0.249977111117893"/>
        <color rgb="FF63BE7B"/>
      </colorScale>
    </cfRule>
  </conditionalFormatting>
  <conditionalFormatting sqref="Q15">
    <cfRule type="colorScale" priority="87">
      <colorScale>
        <cfvo type="num" val="-1"/>
        <cfvo type="num" val="0"/>
        <cfvo type="num" val="2"/>
        <color rgb="FFF8696B"/>
        <color theme="0" tint="-0.249977111117893"/>
        <color rgb="FF63BE7B"/>
      </colorScale>
    </cfRule>
  </conditionalFormatting>
  <conditionalFormatting sqref="W15">
    <cfRule type="colorScale" priority="86">
      <colorScale>
        <cfvo type="num" val="-1"/>
        <cfvo type="num" val="0"/>
        <cfvo type="num" val="2"/>
        <color rgb="FFF8696B"/>
        <color theme="0" tint="-0.249977111117893"/>
        <color rgb="FF63BE7B"/>
      </colorScale>
    </cfRule>
  </conditionalFormatting>
  <conditionalFormatting sqref="Y15">
    <cfRule type="colorScale" priority="85">
      <colorScale>
        <cfvo type="num" val="-1"/>
        <cfvo type="num" val="0"/>
        <cfvo type="num" val="2"/>
        <color rgb="FFF8696B"/>
        <color theme="0" tint="-0.249977111117893"/>
        <color rgb="FF63BE7B"/>
      </colorScale>
    </cfRule>
  </conditionalFormatting>
  <conditionalFormatting sqref="AB15">
    <cfRule type="colorScale" priority="83">
      <colorScale>
        <cfvo type="num" val="-1"/>
        <cfvo type="num" val="0"/>
        <cfvo type="num" val="2"/>
        <color rgb="FFF8696B"/>
        <color theme="0" tint="-0.249977111117893"/>
        <color rgb="FF63BE7B"/>
      </colorScale>
    </cfRule>
  </conditionalFormatting>
  <conditionalFormatting sqref="AC15">
    <cfRule type="colorScale" priority="82">
      <colorScale>
        <cfvo type="num" val="-1"/>
        <cfvo type="num" val="0"/>
        <cfvo type="num" val="2"/>
        <color rgb="FFF8696B"/>
        <color theme="0" tint="-0.249977111117893"/>
        <color rgb="FF63BE7B"/>
      </colorScale>
    </cfRule>
  </conditionalFormatting>
  <conditionalFormatting sqref="AE15">
    <cfRule type="colorScale" priority="81">
      <colorScale>
        <cfvo type="num" val="-1"/>
        <cfvo type="num" val="0"/>
        <cfvo type="num" val="2"/>
        <color rgb="FFF8696B"/>
        <color theme="0" tint="-0.249977111117893"/>
        <color rgb="FF63BE7B"/>
      </colorScale>
    </cfRule>
  </conditionalFormatting>
  <conditionalFormatting sqref="AF15">
    <cfRule type="colorScale" priority="80">
      <colorScale>
        <cfvo type="num" val="-1"/>
        <cfvo type="num" val="0"/>
        <cfvo type="num" val="2"/>
        <color rgb="FFF8696B"/>
        <color theme="0" tint="-0.249977111117893"/>
        <color rgb="FF63BE7B"/>
      </colorScale>
    </cfRule>
  </conditionalFormatting>
  <conditionalFormatting sqref="AI15">
    <cfRule type="colorScale" priority="79">
      <colorScale>
        <cfvo type="num" val="-1"/>
        <cfvo type="num" val="0"/>
        <cfvo type="num" val="2"/>
        <color rgb="FFF8696B"/>
        <color theme="0" tint="-0.249977111117893"/>
        <color rgb="FF63BE7B"/>
      </colorScale>
    </cfRule>
  </conditionalFormatting>
  <conditionalFormatting sqref="AL15">
    <cfRule type="colorScale" priority="78">
      <colorScale>
        <cfvo type="num" val="-1"/>
        <cfvo type="num" val="0"/>
        <cfvo type="num" val="2"/>
        <color rgb="FFF8696B"/>
        <color theme="0" tint="-0.249977111117893"/>
        <color rgb="FF63BE7B"/>
      </colorScale>
    </cfRule>
  </conditionalFormatting>
  <conditionalFormatting sqref="AO15">
    <cfRule type="colorScale" priority="77">
      <colorScale>
        <cfvo type="num" val="-1"/>
        <cfvo type="num" val="0"/>
        <cfvo type="num" val="2"/>
        <color rgb="FFF8696B"/>
        <color theme="0" tint="-0.249977111117893"/>
        <color rgb="FF63BE7B"/>
      </colorScale>
    </cfRule>
  </conditionalFormatting>
  <conditionalFormatting sqref="AR15">
    <cfRule type="colorScale" priority="76">
      <colorScale>
        <cfvo type="num" val="-1"/>
        <cfvo type="num" val="0"/>
        <cfvo type="num" val="2"/>
        <color rgb="FFF8696B"/>
        <color theme="0" tint="-0.249977111117893"/>
        <color rgb="FF63BE7B"/>
      </colorScale>
    </cfRule>
  </conditionalFormatting>
  <conditionalFormatting sqref="AU15">
    <cfRule type="colorScale" priority="75">
      <colorScale>
        <cfvo type="num" val="-1"/>
        <cfvo type="num" val="0"/>
        <cfvo type="num" val="2"/>
        <color rgb="FFF8696B"/>
        <color theme="0" tint="-0.249977111117893"/>
        <color rgb="FF63BE7B"/>
      </colorScale>
    </cfRule>
  </conditionalFormatting>
  <conditionalFormatting sqref="AW15">
    <cfRule type="colorScale" priority="74">
      <colorScale>
        <cfvo type="num" val="-1"/>
        <cfvo type="num" val="0"/>
        <cfvo type="num" val="2"/>
        <color rgb="FFF8696B"/>
        <color theme="0" tint="-0.249977111117893"/>
        <color rgb="FF63BE7B"/>
      </colorScale>
    </cfRule>
  </conditionalFormatting>
  <conditionalFormatting sqref="AX15">
    <cfRule type="colorScale" priority="73">
      <colorScale>
        <cfvo type="num" val="-1"/>
        <cfvo type="num" val="0"/>
        <cfvo type="num" val="2"/>
        <color rgb="FFF8696B"/>
        <color theme="0" tint="-0.249977111117893"/>
        <color rgb="FF63BE7B"/>
      </colorScale>
    </cfRule>
  </conditionalFormatting>
  <conditionalFormatting sqref="BA15">
    <cfRule type="colorScale" priority="72">
      <colorScale>
        <cfvo type="num" val="-1"/>
        <cfvo type="num" val="0"/>
        <cfvo type="num" val="2"/>
        <color rgb="FFF8696B"/>
        <color theme="0" tint="-0.249977111117893"/>
        <color rgb="FF63BE7B"/>
      </colorScale>
    </cfRule>
  </conditionalFormatting>
  <conditionalFormatting sqref="Q13:BC15">
    <cfRule type="colorScale" priority="71">
      <colorScale>
        <cfvo type="num" val="-1"/>
        <cfvo type="num" val="0"/>
        <cfvo type="num" val="2"/>
        <color rgb="FFF8696B"/>
        <color theme="0" tint="-0.249977111117893"/>
        <color rgb="FF63BE7B"/>
      </colorScale>
    </cfRule>
  </conditionalFormatting>
  <conditionalFormatting sqref="Q16">
    <cfRule type="colorScale" priority="66">
      <colorScale>
        <cfvo type="num" val="-1"/>
        <cfvo type="num" val="0"/>
        <cfvo type="num" val="2"/>
        <color rgb="FFF8696B"/>
        <color theme="0" tint="-0.249977111117893"/>
        <color rgb="FF63BE7B"/>
      </colorScale>
    </cfRule>
  </conditionalFormatting>
  <conditionalFormatting sqref="AZ16">
    <cfRule type="colorScale" priority="51">
      <colorScale>
        <cfvo type="num" val="-1"/>
        <cfvo type="num" val="0"/>
        <cfvo type="num" val="2"/>
        <color rgb="FFF8696B"/>
        <color theme="0" tint="-0.249977111117893"/>
        <color rgb="FF63BE7B"/>
      </colorScale>
    </cfRule>
  </conditionalFormatting>
  <conditionalFormatting sqref="R16">
    <cfRule type="colorScale" priority="70">
      <colorScale>
        <cfvo type="num" val="-1"/>
        <cfvo type="num" val="0"/>
        <cfvo type="num" val="2"/>
        <color rgb="FFF8696B"/>
        <color theme="0" tint="-0.249977111117893"/>
        <color rgb="FF63BE7B"/>
      </colorScale>
    </cfRule>
  </conditionalFormatting>
  <conditionalFormatting sqref="S16:T16">
    <cfRule type="colorScale" priority="69">
      <colorScale>
        <cfvo type="num" val="-1"/>
        <cfvo type="num" val="0"/>
        <cfvo type="num" val="2"/>
        <color rgb="FFF8696B"/>
        <color theme="0" tint="-0.249977111117893"/>
        <color rgb="FF63BE7B"/>
      </colorScale>
    </cfRule>
  </conditionalFormatting>
  <conditionalFormatting sqref="U16">
    <cfRule type="colorScale" priority="68">
      <colorScale>
        <cfvo type="num" val="-1"/>
        <cfvo type="num" val="0"/>
        <cfvo type="num" val="2"/>
        <color rgb="FFF8696B"/>
        <color theme="0" tint="-0.249977111117893"/>
        <color rgb="FF63BE7B"/>
      </colorScale>
    </cfRule>
  </conditionalFormatting>
  <conditionalFormatting sqref="V16">
    <cfRule type="colorScale" priority="67">
      <colorScale>
        <cfvo type="num" val="-1"/>
        <cfvo type="num" val="0"/>
        <cfvo type="num" val="2"/>
        <color rgb="FFF8696B"/>
        <color theme="0" tint="-0.249977111117893"/>
        <color rgb="FF63BE7B"/>
      </colorScale>
    </cfRule>
  </conditionalFormatting>
  <conditionalFormatting sqref="W16">
    <cfRule type="colorScale" priority="65">
      <colorScale>
        <cfvo type="num" val="-1"/>
        <cfvo type="num" val="0"/>
        <cfvo type="num" val="2"/>
        <color rgb="FFF8696B"/>
        <color theme="0" tint="-0.249977111117893"/>
        <color rgb="FF63BE7B"/>
      </colorScale>
    </cfRule>
  </conditionalFormatting>
  <conditionalFormatting sqref="Y16">
    <cfRule type="colorScale" priority="64">
      <colorScale>
        <cfvo type="num" val="-1"/>
        <cfvo type="num" val="0"/>
        <cfvo type="num" val="2"/>
        <color rgb="FFF8696B"/>
        <color theme="0" tint="-0.249977111117893"/>
        <color rgb="FF63BE7B"/>
      </colorScale>
    </cfRule>
  </conditionalFormatting>
  <conditionalFormatting sqref="Z16">
    <cfRule type="colorScale" priority="63">
      <colorScale>
        <cfvo type="num" val="-1"/>
        <cfvo type="num" val="0"/>
        <cfvo type="num" val="2"/>
        <color rgb="FFF8696B"/>
        <color theme="0" tint="-0.249977111117893"/>
        <color rgb="FF63BE7B"/>
      </colorScale>
    </cfRule>
  </conditionalFormatting>
  <conditionalFormatting sqref="AB16">
    <cfRule type="colorScale" priority="62">
      <colorScale>
        <cfvo type="num" val="-1"/>
        <cfvo type="num" val="0"/>
        <cfvo type="num" val="2"/>
        <color rgb="FFF8696B"/>
        <color theme="0" tint="-0.249977111117893"/>
        <color rgb="FF63BE7B"/>
      </colorScale>
    </cfRule>
  </conditionalFormatting>
  <conditionalFormatting sqref="AC16">
    <cfRule type="colorScale" priority="61">
      <colorScale>
        <cfvo type="num" val="-1"/>
        <cfvo type="num" val="0"/>
        <cfvo type="num" val="2"/>
        <color rgb="FFF8696B"/>
        <color theme="0" tint="-0.249977111117893"/>
        <color rgb="FF63BE7B"/>
      </colorScale>
    </cfRule>
  </conditionalFormatting>
  <conditionalFormatting sqref="AE16">
    <cfRule type="colorScale" priority="60">
      <colorScale>
        <cfvo type="num" val="-1"/>
        <cfvo type="num" val="0"/>
        <cfvo type="num" val="2"/>
        <color rgb="FFF8696B"/>
        <color theme="0" tint="-0.249977111117893"/>
        <color rgb="FF63BE7B"/>
      </colorScale>
    </cfRule>
  </conditionalFormatting>
  <conditionalFormatting sqref="AF16">
    <cfRule type="colorScale" priority="59">
      <colorScale>
        <cfvo type="num" val="-1"/>
        <cfvo type="num" val="0"/>
        <cfvo type="num" val="2"/>
        <color rgb="FFF8696B"/>
        <color theme="0" tint="-0.249977111117893"/>
        <color rgb="FF63BE7B"/>
      </colorScale>
    </cfRule>
  </conditionalFormatting>
  <conditionalFormatting sqref="AI16">
    <cfRule type="colorScale" priority="58">
      <colorScale>
        <cfvo type="num" val="-1"/>
        <cfvo type="num" val="0"/>
        <cfvo type="num" val="2"/>
        <color rgb="FFF8696B"/>
        <color theme="0" tint="-0.249977111117893"/>
        <color rgb="FF63BE7B"/>
      </colorScale>
    </cfRule>
  </conditionalFormatting>
  <conditionalFormatting sqref="AL16">
    <cfRule type="colorScale" priority="57">
      <colorScale>
        <cfvo type="num" val="-1"/>
        <cfvo type="num" val="0"/>
        <cfvo type="num" val="2"/>
        <color rgb="FFF8696B"/>
        <color theme="0" tint="-0.249977111117893"/>
        <color rgb="FF63BE7B"/>
      </colorScale>
    </cfRule>
  </conditionalFormatting>
  <conditionalFormatting sqref="AO16">
    <cfRule type="colorScale" priority="56">
      <colorScale>
        <cfvo type="num" val="-1"/>
        <cfvo type="num" val="0"/>
        <cfvo type="num" val="2"/>
        <color rgb="FFF8696B"/>
        <color theme="0" tint="-0.249977111117893"/>
        <color rgb="FF63BE7B"/>
      </colorScale>
    </cfRule>
  </conditionalFormatting>
  <conditionalFormatting sqref="AQ16">
    <cfRule type="colorScale" priority="55">
      <colorScale>
        <cfvo type="num" val="-1"/>
        <cfvo type="num" val="0"/>
        <cfvo type="num" val="2"/>
        <color rgb="FFF8696B"/>
        <color theme="0" tint="-0.249977111117893"/>
        <color rgb="FF63BE7B"/>
      </colorScale>
    </cfRule>
  </conditionalFormatting>
  <conditionalFormatting sqref="AR16">
    <cfRule type="colorScale" priority="54">
      <colorScale>
        <cfvo type="num" val="-1"/>
        <cfvo type="num" val="0"/>
        <cfvo type="num" val="2"/>
        <color rgb="FFF8696B"/>
        <color theme="0" tint="-0.249977111117893"/>
        <color rgb="FF63BE7B"/>
      </colorScale>
    </cfRule>
  </conditionalFormatting>
  <conditionalFormatting sqref="AU16">
    <cfRule type="colorScale" priority="53">
      <colorScale>
        <cfvo type="num" val="-1"/>
        <cfvo type="num" val="0"/>
        <cfvo type="num" val="2"/>
        <color rgb="FFF8696B"/>
        <color theme="0" tint="-0.249977111117893"/>
        <color rgb="FF63BE7B"/>
      </colorScale>
    </cfRule>
  </conditionalFormatting>
  <conditionalFormatting sqref="AX16">
    <cfRule type="colorScale" priority="52">
      <colorScale>
        <cfvo type="num" val="-1"/>
        <cfvo type="num" val="0"/>
        <cfvo type="num" val="2"/>
        <color rgb="FFF8696B"/>
        <color theme="0" tint="-0.249977111117893"/>
        <color rgb="FF63BE7B"/>
      </colorScale>
    </cfRule>
  </conditionalFormatting>
  <conditionalFormatting sqref="BA16">
    <cfRule type="colorScale" priority="50">
      <colorScale>
        <cfvo type="num" val="-1"/>
        <cfvo type="num" val="0"/>
        <cfvo type="num" val="2"/>
        <color rgb="FFF8696B"/>
        <color theme="0" tint="-0.249977111117893"/>
        <color rgb="FF63BE7B"/>
      </colorScale>
    </cfRule>
  </conditionalFormatting>
  <conditionalFormatting sqref="Q16:BC16">
    <cfRule type="colorScale" priority="49">
      <colorScale>
        <cfvo type="num" val="-1"/>
        <cfvo type="num" val="0"/>
        <cfvo type="num" val="2"/>
        <color rgb="FFF8696B"/>
        <color theme="0" tint="-0.249977111117893"/>
        <color rgb="FF63BE7B"/>
      </colorScale>
    </cfRule>
  </conditionalFormatting>
  <conditionalFormatting sqref="Y17">
    <cfRule type="colorScale" priority="42">
      <colorScale>
        <cfvo type="num" val="-1"/>
        <cfvo type="num" val="0"/>
        <cfvo type="num" val="2"/>
        <color rgb="FFF8696B"/>
        <color theme="0" tint="-0.249977111117893"/>
        <color rgb="FF63BE7B"/>
      </colorScale>
    </cfRule>
  </conditionalFormatting>
  <conditionalFormatting sqref="AU17">
    <cfRule type="colorScale" priority="28">
      <colorScale>
        <cfvo type="num" val="-1"/>
        <cfvo type="num" val="0"/>
        <cfvo type="num" val="2"/>
        <color rgb="FFF8696B"/>
        <color theme="0" tint="-0.249977111117893"/>
        <color rgb="FF63BE7B"/>
      </colorScale>
    </cfRule>
  </conditionalFormatting>
  <conditionalFormatting sqref="S17:T17">
    <cfRule type="colorScale" priority="48">
      <colorScale>
        <cfvo type="num" val="-1"/>
        <cfvo type="num" val="0"/>
        <cfvo type="num" val="2"/>
        <color rgb="FFF8696B"/>
        <color theme="0" tint="-0.249977111117893"/>
        <color rgb="FF63BE7B"/>
      </colorScale>
    </cfRule>
  </conditionalFormatting>
  <conditionalFormatting sqref="U17">
    <cfRule type="colorScale" priority="47">
      <colorScale>
        <cfvo type="num" val="-1"/>
        <cfvo type="num" val="0"/>
        <cfvo type="num" val="2"/>
        <color rgb="FFF8696B"/>
        <color theme="0" tint="-0.249977111117893"/>
        <color rgb="FF63BE7B"/>
      </colorScale>
    </cfRule>
  </conditionalFormatting>
  <conditionalFormatting sqref="V17">
    <cfRule type="colorScale" priority="46">
      <colorScale>
        <cfvo type="num" val="-1"/>
        <cfvo type="num" val="0"/>
        <cfvo type="num" val="2"/>
        <color rgb="FFF8696B"/>
        <color theme="0" tint="-0.249977111117893"/>
        <color rgb="FF63BE7B"/>
      </colorScale>
    </cfRule>
  </conditionalFormatting>
  <conditionalFormatting sqref="Q17">
    <cfRule type="colorScale" priority="45">
      <colorScale>
        <cfvo type="num" val="-1"/>
        <cfvo type="num" val="0"/>
        <cfvo type="num" val="2"/>
        <color rgb="FFF8696B"/>
        <color theme="0" tint="-0.249977111117893"/>
        <color rgb="FF63BE7B"/>
      </colorScale>
    </cfRule>
  </conditionalFormatting>
  <conditionalFormatting sqref="R17">
    <cfRule type="colorScale" priority="44">
      <colorScale>
        <cfvo type="num" val="-1"/>
        <cfvo type="num" val="0"/>
        <cfvo type="num" val="2"/>
        <color rgb="FFF8696B"/>
        <color theme="0" tint="-0.249977111117893"/>
        <color rgb="FF63BE7B"/>
      </colorScale>
    </cfRule>
  </conditionalFormatting>
  <conditionalFormatting sqref="W17">
    <cfRule type="colorScale" priority="43">
      <colorScale>
        <cfvo type="num" val="-1"/>
        <cfvo type="num" val="0"/>
        <cfvo type="num" val="2"/>
        <color rgb="FFF8696B"/>
        <color theme="0" tint="-0.249977111117893"/>
        <color rgb="FF63BE7B"/>
      </colorScale>
    </cfRule>
  </conditionalFormatting>
  <conditionalFormatting sqref="Z17">
    <cfRule type="colorScale" priority="41">
      <colorScale>
        <cfvo type="num" val="-1"/>
        <cfvo type="num" val="0"/>
        <cfvo type="num" val="2"/>
        <color rgb="FFF8696B"/>
        <color theme="0" tint="-0.249977111117893"/>
        <color rgb="FF63BE7B"/>
      </colorScale>
    </cfRule>
  </conditionalFormatting>
  <conditionalFormatting sqref="AB17">
    <cfRule type="colorScale" priority="40">
      <colorScale>
        <cfvo type="num" val="-1"/>
        <cfvo type="num" val="0"/>
        <cfvo type="num" val="2"/>
        <color rgb="FFF8696B"/>
        <color theme="0" tint="-0.249977111117893"/>
        <color rgb="FF63BE7B"/>
      </colorScale>
    </cfRule>
  </conditionalFormatting>
  <conditionalFormatting sqref="AC17">
    <cfRule type="colorScale" priority="39">
      <colorScale>
        <cfvo type="num" val="-1"/>
        <cfvo type="num" val="0"/>
        <cfvo type="num" val="2"/>
        <color rgb="FFF8696B"/>
        <color theme="0" tint="-0.249977111117893"/>
        <color rgb="FF63BE7B"/>
      </colorScale>
    </cfRule>
  </conditionalFormatting>
  <conditionalFormatting sqref="AE17">
    <cfRule type="colorScale" priority="38">
      <colorScale>
        <cfvo type="num" val="-1"/>
        <cfvo type="num" val="0"/>
        <cfvo type="num" val="2"/>
        <color rgb="FFF8696B"/>
        <color theme="0" tint="-0.249977111117893"/>
        <color rgb="FF63BE7B"/>
      </colorScale>
    </cfRule>
  </conditionalFormatting>
  <conditionalFormatting sqref="AF17">
    <cfRule type="colorScale" priority="37">
      <colorScale>
        <cfvo type="num" val="-1"/>
        <cfvo type="num" val="0"/>
        <cfvo type="num" val="2"/>
        <color rgb="FFF8696B"/>
        <color theme="0" tint="-0.249977111117893"/>
        <color rgb="FF63BE7B"/>
      </colorScale>
    </cfRule>
  </conditionalFormatting>
  <conditionalFormatting sqref="AI17">
    <cfRule type="colorScale" priority="36">
      <colorScale>
        <cfvo type="num" val="-1"/>
        <cfvo type="num" val="0"/>
        <cfvo type="num" val="2"/>
        <color rgb="FFF8696B"/>
        <color theme="0" tint="-0.249977111117893"/>
        <color rgb="FF63BE7B"/>
      </colorScale>
    </cfRule>
  </conditionalFormatting>
  <conditionalFormatting sqref="AK17">
    <cfRule type="colorScale" priority="35">
      <colorScale>
        <cfvo type="num" val="-1"/>
        <cfvo type="num" val="0"/>
        <cfvo type="num" val="2"/>
        <color rgb="FFF8696B"/>
        <color theme="0" tint="-0.249977111117893"/>
        <color rgb="FF63BE7B"/>
      </colorScale>
    </cfRule>
  </conditionalFormatting>
  <conditionalFormatting sqref="AL17">
    <cfRule type="colorScale" priority="34">
      <colorScale>
        <cfvo type="num" val="-1"/>
        <cfvo type="num" val="0"/>
        <cfvo type="num" val="2"/>
        <color rgb="FFF8696B"/>
        <color theme="0" tint="-0.249977111117893"/>
        <color rgb="FF63BE7B"/>
      </colorScale>
    </cfRule>
  </conditionalFormatting>
  <conditionalFormatting sqref="AN17">
    <cfRule type="colorScale" priority="33">
      <colorScale>
        <cfvo type="num" val="-1"/>
        <cfvo type="num" val="0"/>
        <cfvo type="num" val="2"/>
        <color rgb="FFF8696B"/>
        <color theme="0" tint="-0.249977111117893"/>
        <color rgb="FF63BE7B"/>
      </colorScale>
    </cfRule>
  </conditionalFormatting>
  <conditionalFormatting sqref="AO17">
    <cfRule type="colorScale" priority="32">
      <colorScale>
        <cfvo type="num" val="-1"/>
        <cfvo type="num" val="0"/>
        <cfvo type="num" val="2"/>
        <color rgb="FFF8696B"/>
        <color theme="0" tint="-0.249977111117893"/>
        <color rgb="FF63BE7B"/>
      </colorScale>
    </cfRule>
  </conditionalFormatting>
  <conditionalFormatting sqref="AQ17">
    <cfRule type="colorScale" priority="31">
      <colorScale>
        <cfvo type="num" val="-1"/>
        <cfvo type="num" val="0"/>
        <cfvo type="num" val="2"/>
        <color rgb="FFF8696B"/>
        <color theme="0" tint="-0.249977111117893"/>
        <color rgb="FF63BE7B"/>
      </colorScale>
    </cfRule>
  </conditionalFormatting>
  <conditionalFormatting sqref="AR17">
    <cfRule type="colorScale" priority="30">
      <colorScale>
        <cfvo type="num" val="-1"/>
        <cfvo type="num" val="0"/>
        <cfvo type="num" val="2"/>
        <color rgb="FFF8696B"/>
        <color theme="0" tint="-0.249977111117893"/>
        <color rgb="FF63BE7B"/>
      </colorScale>
    </cfRule>
  </conditionalFormatting>
  <conditionalFormatting sqref="AT17">
    <cfRule type="colorScale" priority="29">
      <colorScale>
        <cfvo type="num" val="-1"/>
        <cfvo type="num" val="0"/>
        <cfvo type="num" val="2"/>
        <color rgb="FFF8696B"/>
        <color theme="0" tint="-0.249977111117893"/>
        <color rgb="FF63BE7B"/>
      </colorScale>
    </cfRule>
  </conditionalFormatting>
  <conditionalFormatting sqref="AW17">
    <cfRule type="colorScale" priority="27">
      <colorScale>
        <cfvo type="num" val="-1"/>
        <cfvo type="num" val="0"/>
        <cfvo type="num" val="2"/>
        <color rgb="FFF8696B"/>
        <color theme="0" tint="-0.249977111117893"/>
        <color rgb="FF63BE7B"/>
      </colorScale>
    </cfRule>
  </conditionalFormatting>
  <conditionalFormatting sqref="AX17">
    <cfRule type="colorScale" priority="26">
      <colorScale>
        <cfvo type="num" val="-1"/>
        <cfvo type="num" val="0"/>
        <cfvo type="num" val="2"/>
        <color rgb="FFF8696B"/>
        <color theme="0" tint="-0.249977111117893"/>
        <color rgb="FF63BE7B"/>
      </colorScale>
    </cfRule>
  </conditionalFormatting>
  <conditionalFormatting sqref="BA17">
    <cfRule type="colorScale" priority="25">
      <colorScale>
        <cfvo type="num" val="-1"/>
        <cfvo type="num" val="0"/>
        <cfvo type="num" val="2"/>
        <color rgb="FFF8696B"/>
        <color theme="0" tint="-0.249977111117893"/>
        <color rgb="FF63BE7B"/>
      </colorScale>
    </cfRule>
  </conditionalFormatting>
  <conditionalFormatting sqref="Q17:BC17">
    <cfRule type="colorScale" priority="24">
      <colorScale>
        <cfvo type="num" val="-1"/>
        <cfvo type="num" val="0"/>
        <cfvo type="num" val="2"/>
        <color rgb="FFF8696B"/>
        <color theme="0" tint="-0.249977111117893"/>
        <color rgb="FF63BE7B"/>
      </colorScale>
    </cfRule>
  </conditionalFormatting>
  <conditionalFormatting sqref="Q18">
    <cfRule type="colorScale" priority="23">
      <colorScale>
        <cfvo type="num" val="-1"/>
        <cfvo type="num" val="0"/>
        <cfvo type="num" val="2"/>
        <color rgb="FFF8696B"/>
        <color theme="0" tint="-0.249977111117893"/>
        <color rgb="FF63BE7B"/>
      </colorScale>
    </cfRule>
  </conditionalFormatting>
  <conditionalFormatting sqref="S18">
    <cfRule type="colorScale" priority="22">
      <colorScale>
        <cfvo type="num" val="-1"/>
        <cfvo type="num" val="0"/>
        <cfvo type="num" val="2"/>
        <color rgb="FFF8696B"/>
        <color theme="0" tint="-0.249977111117893"/>
        <color rgb="FF63BE7B"/>
      </colorScale>
    </cfRule>
  </conditionalFormatting>
  <conditionalFormatting sqref="T18">
    <cfRule type="colorScale" priority="21">
      <colorScale>
        <cfvo type="num" val="-1"/>
        <cfvo type="num" val="0"/>
        <cfvo type="num" val="2"/>
        <color rgb="FFF8696B"/>
        <color theme="0" tint="-0.249977111117893"/>
        <color rgb="FF63BE7B"/>
      </colorScale>
    </cfRule>
  </conditionalFormatting>
  <conditionalFormatting sqref="U18">
    <cfRule type="colorScale" priority="20">
      <colorScale>
        <cfvo type="num" val="-1"/>
        <cfvo type="num" val="0"/>
        <cfvo type="num" val="2"/>
        <color rgb="FFF8696B"/>
        <color theme="0" tint="-0.249977111117893"/>
        <color rgb="FF63BE7B"/>
      </colorScale>
    </cfRule>
  </conditionalFormatting>
  <conditionalFormatting sqref="W18">
    <cfRule type="colorScale" priority="19">
      <colorScale>
        <cfvo type="num" val="-1"/>
        <cfvo type="num" val="0"/>
        <cfvo type="num" val="2"/>
        <color rgb="FFF8696B"/>
        <color theme="0" tint="-0.249977111117893"/>
        <color rgb="FF63BE7B"/>
      </colorScale>
    </cfRule>
  </conditionalFormatting>
  <conditionalFormatting sqref="Y18">
    <cfRule type="colorScale" priority="18">
      <colorScale>
        <cfvo type="num" val="-1"/>
        <cfvo type="num" val="0"/>
        <cfvo type="num" val="2"/>
        <color rgb="FFF8696B"/>
        <color theme="0" tint="-0.249977111117893"/>
        <color rgb="FF63BE7B"/>
      </colorScale>
    </cfRule>
  </conditionalFormatting>
  <conditionalFormatting sqref="Z18">
    <cfRule type="colorScale" priority="17">
      <colorScale>
        <cfvo type="num" val="-1"/>
        <cfvo type="num" val="0"/>
        <cfvo type="num" val="2"/>
        <color rgb="FFF8696B"/>
        <color theme="0" tint="-0.249977111117893"/>
        <color rgb="FF63BE7B"/>
      </colorScale>
    </cfRule>
  </conditionalFormatting>
  <conditionalFormatting sqref="AB18">
    <cfRule type="colorScale" priority="16">
      <colorScale>
        <cfvo type="num" val="-1"/>
        <cfvo type="num" val="0"/>
        <cfvo type="num" val="2"/>
        <color rgb="FFF8696B"/>
        <color theme="0" tint="-0.249977111117893"/>
        <color rgb="FF63BE7B"/>
      </colorScale>
    </cfRule>
  </conditionalFormatting>
  <conditionalFormatting sqref="AC18">
    <cfRule type="colorScale" priority="15">
      <colorScale>
        <cfvo type="num" val="-1"/>
        <cfvo type="num" val="0"/>
        <cfvo type="num" val="2"/>
        <color rgb="FFF8696B"/>
        <color theme="0" tint="-0.249977111117893"/>
        <color rgb="FF63BE7B"/>
      </colorScale>
    </cfRule>
  </conditionalFormatting>
  <conditionalFormatting sqref="AE18">
    <cfRule type="colorScale" priority="14">
      <colorScale>
        <cfvo type="num" val="-1"/>
        <cfvo type="num" val="0"/>
        <cfvo type="num" val="2"/>
        <color rgb="FFF8696B"/>
        <color theme="0" tint="-0.249977111117893"/>
        <color rgb="FF63BE7B"/>
      </colorScale>
    </cfRule>
  </conditionalFormatting>
  <conditionalFormatting sqref="AF18">
    <cfRule type="colorScale" priority="13">
      <colorScale>
        <cfvo type="num" val="-1"/>
        <cfvo type="num" val="0"/>
        <cfvo type="num" val="2"/>
        <color rgb="FFF8696B"/>
        <color theme="0" tint="-0.249977111117893"/>
        <color rgb="FF63BE7B"/>
      </colorScale>
    </cfRule>
  </conditionalFormatting>
  <conditionalFormatting sqref="AI18">
    <cfRule type="colorScale" priority="12">
      <colorScale>
        <cfvo type="num" val="-1"/>
        <cfvo type="num" val="0"/>
        <cfvo type="num" val="2"/>
        <color rgb="FFF8696B"/>
        <color theme="0" tint="-0.249977111117893"/>
        <color rgb="FF63BE7B"/>
      </colorScale>
    </cfRule>
  </conditionalFormatting>
  <conditionalFormatting sqref="AL18">
    <cfRule type="colorScale" priority="11">
      <colorScale>
        <cfvo type="num" val="-1"/>
        <cfvo type="num" val="0"/>
        <cfvo type="num" val="2"/>
        <color rgb="FFF8696B"/>
        <color theme="0" tint="-0.249977111117893"/>
        <color rgb="FF63BE7B"/>
      </colorScale>
    </cfRule>
  </conditionalFormatting>
  <conditionalFormatting sqref="AO18">
    <cfRule type="colorScale" priority="10">
      <colorScale>
        <cfvo type="num" val="-1"/>
        <cfvo type="num" val="0"/>
        <cfvo type="num" val="2"/>
        <color rgb="FFF8696B"/>
        <color theme="0" tint="-0.249977111117893"/>
        <color rgb="FF63BE7B"/>
      </colorScale>
    </cfRule>
  </conditionalFormatting>
  <conditionalFormatting sqref="AR18">
    <cfRule type="colorScale" priority="9">
      <colorScale>
        <cfvo type="num" val="-1"/>
        <cfvo type="num" val="0"/>
        <cfvo type="num" val="2"/>
        <color rgb="FFF8696B"/>
        <color theme="0" tint="-0.249977111117893"/>
        <color rgb="FF63BE7B"/>
      </colorScale>
    </cfRule>
  </conditionalFormatting>
  <conditionalFormatting sqref="AU18">
    <cfRule type="colorScale" priority="8">
      <colorScale>
        <cfvo type="num" val="-1"/>
        <cfvo type="num" val="0"/>
        <cfvo type="num" val="2"/>
        <color rgb="FFF8696B"/>
        <color theme="0" tint="-0.249977111117893"/>
        <color rgb="FF63BE7B"/>
      </colorScale>
    </cfRule>
  </conditionalFormatting>
  <conditionalFormatting sqref="AX18">
    <cfRule type="colorScale" priority="7">
      <colorScale>
        <cfvo type="num" val="-1"/>
        <cfvo type="num" val="0"/>
        <cfvo type="num" val="2"/>
        <color rgb="FFF8696B"/>
        <color theme="0" tint="-0.249977111117893"/>
        <color rgb="FF63BE7B"/>
      </colorScale>
    </cfRule>
  </conditionalFormatting>
  <conditionalFormatting sqref="AZ18">
    <cfRule type="colorScale" priority="6">
      <colorScale>
        <cfvo type="num" val="-1"/>
        <cfvo type="num" val="0"/>
        <cfvo type="num" val="2"/>
        <color rgb="FFF8696B"/>
        <color theme="0" tint="-0.249977111117893"/>
        <color rgb="FF63BE7B"/>
      </colorScale>
    </cfRule>
  </conditionalFormatting>
  <conditionalFormatting sqref="BA18">
    <cfRule type="colorScale" priority="5">
      <colorScale>
        <cfvo type="num" val="-1"/>
        <cfvo type="num" val="0"/>
        <cfvo type="num" val="2"/>
        <color rgb="FFF8696B"/>
        <color theme="0" tint="-0.249977111117893"/>
        <color rgb="FF63BE7B"/>
      </colorScale>
    </cfRule>
  </conditionalFormatting>
  <conditionalFormatting sqref="V18">
    <cfRule type="colorScale" priority="4">
      <colorScale>
        <cfvo type="num" val="-1"/>
        <cfvo type="num" val="0"/>
        <cfvo type="num" val="2"/>
        <color rgb="FFF8696B"/>
        <color theme="0" tint="-0.249977111117893"/>
        <color rgb="FF63BE7B"/>
      </colorScale>
    </cfRule>
  </conditionalFormatting>
  <conditionalFormatting sqref="AF17">
    <cfRule type="colorScale" priority="2">
      <colorScale>
        <cfvo type="num" val="-1"/>
        <cfvo type="num" val="0"/>
        <cfvo type="num" val="2"/>
        <color rgb="FFF8696B"/>
        <color theme="0" tint="-0.249977111117893"/>
        <color rgb="FF63BE7B"/>
      </colorScale>
    </cfRule>
  </conditionalFormatting>
  <conditionalFormatting sqref="AH17">
    <cfRule type="colorScale" priority="1">
      <colorScale>
        <cfvo type="num" val="-1"/>
        <cfvo type="num" val="0"/>
        <cfvo type="num" val="2"/>
        <color rgb="FFF8696B"/>
        <color theme="0" tint="-0.249977111117893"/>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AAE7D-B42F-4D9F-929E-8221F2C6D336}">
  <dimension ref="A1:E16"/>
  <sheetViews>
    <sheetView zoomScale="55" zoomScaleNormal="55" workbookViewId="0">
      <selection activeCell="D2" sqref="D2"/>
    </sheetView>
  </sheetViews>
  <sheetFormatPr baseColWidth="10" defaultRowHeight="14.4" x14ac:dyDescent="0.3"/>
  <cols>
    <col min="1" max="1" width="16.44140625" customWidth="1"/>
    <col min="2" max="2" width="23.109375" customWidth="1"/>
    <col min="3" max="3" width="16.6640625" customWidth="1"/>
    <col min="4" max="4" width="115.109375" customWidth="1"/>
    <col min="5" max="5" width="50.109375" customWidth="1"/>
  </cols>
  <sheetData>
    <row r="1" spans="1:5" ht="54.75" customHeight="1" x14ac:dyDescent="0.3">
      <c r="A1" s="75" t="s">
        <v>1561</v>
      </c>
      <c r="B1" s="75" t="s">
        <v>1589</v>
      </c>
      <c r="C1" s="75" t="s">
        <v>1590</v>
      </c>
      <c r="D1" s="76" t="s">
        <v>1591</v>
      </c>
      <c r="E1" s="75" t="s">
        <v>1592</v>
      </c>
    </row>
    <row r="2" spans="1:5" ht="137.25" customHeight="1" x14ac:dyDescent="0.3">
      <c r="A2" s="21">
        <v>1</v>
      </c>
      <c r="B2" s="322" t="s">
        <v>1565</v>
      </c>
      <c r="C2" s="247" t="s">
        <v>1600</v>
      </c>
      <c r="D2" s="21" t="s">
        <v>1655</v>
      </c>
      <c r="E2" s="323" t="s">
        <v>1659</v>
      </c>
    </row>
    <row r="3" spans="1:5" ht="143.25" customHeight="1" x14ac:dyDescent="0.3">
      <c r="A3" s="21">
        <v>2</v>
      </c>
      <c r="B3" s="322" t="s">
        <v>1661</v>
      </c>
      <c r="C3" s="247" t="s">
        <v>1600</v>
      </c>
      <c r="D3" s="21" t="s">
        <v>1662</v>
      </c>
      <c r="E3" s="324" t="s">
        <v>1593</v>
      </c>
    </row>
    <row r="4" spans="1:5" ht="115.2" x14ac:dyDescent="0.3">
      <c r="A4" s="21">
        <v>3</v>
      </c>
      <c r="B4" s="322" t="s">
        <v>1656</v>
      </c>
      <c r="C4" s="247" t="s">
        <v>1664</v>
      </c>
      <c r="D4" s="21" t="s">
        <v>1657</v>
      </c>
      <c r="E4" s="324" t="s">
        <v>1594</v>
      </c>
    </row>
    <row r="5" spans="1:5" ht="85.5" customHeight="1" x14ac:dyDescent="0.3">
      <c r="A5" s="21">
        <v>4</v>
      </c>
      <c r="B5" s="322" t="s">
        <v>1575</v>
      </c>
      <c r="C5" s="247" t="s">
        <v>1600</v>
      </c>
      <c r="D5" s="21" t="s">
        <v>1658</v>
      </c>
      <c r="E5" s="324" t="s">
        <v>1595</v>
      </c>
    </row>
    <row r="6" spans="1:5" ht="72" x14ac:dyDescent="0.3">
      <c r="A6" s="21">
        <v>5</v>
      </c>
      <c r="B6" s="322" t="s">
        <v>1578</v>
      </c>
      <c r="C6" s="247" t="s">
        <v>1600</v>
      </c>
      <c r="D6" s="324" t="s">
        <v>1579</v>
      </c>
      <c r="E6" s="324" t="s">
        <v>1596</v>
      </c>
    </row>
    <row r="7" spans="1:5" ht="116.25" customHeight="1" x14ac:dyDescent="0.3">
      <c r="A7" s="21">
        <v>6</v>
      </c>
      <c r="B7" s="322" t="s">
        <v>1582</v>
      </c>
      <c r="C7" s="247" t="s">
        <v>1600</v>
      </c>
      <c r="D7" s="336" t="s">
        <v>1660</v>
      </c>
      <c r="E7" s="308" t="s">
        <v>1597</v>
      </c>
    </row>
    <row r="8" spans="1:5" ht="100.8" x14ac:dyDescent="0.3">
      <c r="A8" s="21">
        <v>7</v>
      </c>
      <c r="B8" s="325" t="s">
        <v>1585</v>
      </c>
      <c r="C8" s="247" t="s">
        <v>1601</v>
      </c>
      <c r="D8" s="348" t="s">
        <v>1665</v>
      </c>
      <c r="E8" s="308" t="s">
        <v>1598</v>
      </c>
    </row>
    <row r="9" spans="1:5" ht="43.2" x14ac:dyDescent="0.3">
      <c r="A9" s="21">
        <v>8</v>
      </c>
      <c r="B9" s="325" t="s">
        <v>1587</v>
      </c>
      <c r="C9" s="247" t="s">
        <v>1600</v>
      </c>
      <c r="D9" s="324" t="s">
        <v>1588</v>
      </c>
      <c r="E9" s="264" t="s">
        <v>1599</v>
      </c>
    </row>
    <row r="10" spans="1:5" x14ac:dyDescent="0.3">
      <c r="A10" s="162"/>
      <c r="B10" s="319"/>
      <c r="C10" s="2"/>
    </row>
    <row r="11" spans="1:5" x14ac:dyDescent="0.3">
      <c r="A11" s="162"/>
      <c r="B11" s="319"/>
      <c r="C11" s="2"/>
    </row>
    <row r="12" spans="1:5" x14ac:dyDescent="0.3">
      <c r="A12" s="162"/>
      <c r="B12" s="319"/>
      <c r="C12" s="2"/>
    </row>
    <row r="13" spans="1:5" x14ac:dyDescent="0.3">
      <c r="A13" s="162"/>
    </row>
    <row r="14" spans="1:5" x14ac:dyDescent="0.3">
      <c r="A14" s="162"/>
    </row>
    <row r="15" spans="1:5" x14ac:dyDescent="0.3">
      <c r="A15" s="162"/>
    </row>
    <row r="16" spans="1:5" x14ac:dyDescent="0.3">
      <c r="A16" s="16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CE01A-A5E1-4BDE-82B0-0BE87A14D20A}">
  <dimension ref="A1:L12"/>
  <sheetViews>
    <sheetView topLeftCell="A4" zoomScale="55" zoomScaleNormal="55" workbookViewId="0">
      <selection sqref="A1:L12"/>
    </sheetView>
  </sheetViews>
  <sheetFormatPr baseColWidth="10" defaultRowHeight="14.4" x14ac:dyDescent="0.3"/>
  <cols>
    <col min="1" max="1" width="26.44140625" customWidth="1"/>
    <col min="2" max="4" width="24.6640625" customWidth="1"/>
    <col min="5" max="5" width="27.88671875" customWidth="1"/>
    <col min="6" max="7" width="24.6640625" customWidth="1"/>
    <col min="8" max="8" width="28.33203125" customWidth="1"/>
    <col min="9" max="9" width="33.88671875" customWidth="1"/>
    <col min="10" max="11" width="27.88671875" customWidth="1"/>
    <col min="12" max="13" width="24.6640625" customWidth="1"/>
  </cols>
  <sheetData>
    <row r="1" spans="1:12" ht="103.5" customHeight="1" x14ac:dyDescent="0.3">
      <c r="A1" s="337" t="s">
        <v>1602</v>
      </c>
      <c r="B1" s="337" t="s">
        <v>1185</v>
      </c>
      <c r="C1" s="337" t="s">
        <v>1186</v>
      </c>
      <c r="D1" s="337" t="s">
        <v>1187</v>
      </c>
      <c r="E1" s="337" t="s">
        <v>1188</v>
      </c>
      <c r="F1" s="337" t="s">
        <v>1189</v>
      </c>
      <c r="G1" s="337" t="s">
        <v>1190</v>
      </c>
      <c r="H1" s="337" t="s">
        <v>1191</v>
      </c>
      <c r="I1" s="337" t="s">
        <v>1192</v>
      </c>
      <c r="J1" s="337" t="s">
        <v>1193</v>
      </c>
      <c r="K1" s="337" t="s">
        <v>1194</v>
      </c>
      <c r="L1" s="337" t="s">
        <v>1195</v>
      </c>
    </row>
    <row r="2" spans="1:12" ht="45" customHeight="1" x14ac:dyDescent="0.3">
      <c r="A2" s="337" t="s">
        <v>1185</v>
      </c>
      <c r="B2" s="338"/>
      <c r="C2" s="339"/>
      <c r="D2" s="339"/>
      <c r="E2" s="339"/>
      <c r="F2" s="339"/>
      <c r="G2" s="339"/>
      <c r="H2" s="339"/>
      <c r="I2" s="339"/>
      <c r="J2" s="339"/>
      <c r="K2" s="339"/>
      <c r="L2" s="339"/>
    </row>
    <row r="3" spans="1:12" ht="283.5" customHeight="1" x14ac:dyDescent="0.3">
      <c r="A3" s="337" t="s">
        <v>1186</v>
      </c>
      <c r="B3" s="339"/>
      <c r="C3" s="338"/>
      <c r="D3" s="339"/>
      <c r="E3" s="339" t="s">
        <v>1603</v>
      </c>
      <c r="F3" s="339" t="s">
        <v>1604</v>
      </c>
      <c r="G3" s="339" t="s">
        <v>1603</v>
      </c>
      <c r="H3" s="339" t="s">
        <v>1609</v>
      </c>
      <c r="I3" s="339" t="s">
        <v>1605</v>
      </c>
      <c r="J3" s="339" t="s">
        <v>1604</v>
      </c>
      <c r="K3" s="339"/>
      <c r="L3" s="339"/>
    </row>
    <row r="4" spans="1:12" ht="159.75" customHeight="1" x14ac:dyDescent="0.3">
      <c r="A4" s="337" t="s">
        <v>1187</v>
      </c>
      <c r="B4" s="339"/>
      <c r="C4" s="339"/>
      <c r="D4" s="338"/>
      <c r="E4" s="339" t="s">
        <v>1606</v>
      </c>
      <c r="F4" s="339"/>
      <c r="G4" s="339"/>
      <c r="H4" s="339" t="s">
        <v>1606</v>
      </c>
      <c r="I4" s="339" t="s">
        <v>1663</v>
      </c>
      <c r="J4" s="339" t="s">
        <v>1607</v>
      </c>
      <c r="K4" s="339" t="s">
        <v>1606</v>
      </c>
      <c r="L4" s="339"/>
    </row>
    <row r="5" spans="1:12" ht="45" customHeight="1" x14ac:dyDescent="0.3">
      <c r="A5" s="337" t="s">
        <v>1188</v>
      </c>
      <c r="B5" s="339"/>
      <c r="C5" s="339"/>
      <c r="D5" s="339"/>
      <c r="E5" s="338"/>
      <c r="F5" s="339"/>
      <c r="G5" s="339"/>
      <c r="H5" s="339"/>
      <c r="I5" s="339"/>
      <c r="J5" s="339"/>
      <c r="K5" s="339"/>
      <c r="L5" s="339"/>
    </row>
    <row r="6" spans="1:12" ht="45" customHeight="1" x14ac:dyDescent="0.3">
      <c r="A6" s="337" t="s">
        <v>1189</v>
      </c>
      <c r="B6" s="339"/>
      <c r="C6" s="339"/>
      <c r="D6" s="339"/>
      <c r="E6" s="339"/>
      <c r="F6" s="338"/>
      <c r="G6" s="339"/>
      <c r="H6" s="339"/>
      <c r="I6" s="339"/>
      <c r="J6" s="339"/>
      <c r="K6" s="339"/>
      <c r="L6" s="339"/>
    </row>
    <row r="7" spans="1:12" ht="45" customHeight="1" x14ac:dyDescent="0.3">
      <c r="A7" s="337" t="s">
        <v>1190</v>
      </c>
      <c r="B7" s="339"/>
      <c r="C7" s="339"/>
      <c r="D7" s="339"/>
      <c r="E7" s="339"/>
      <c r="F7" s="339"/>
      <c r="G7" s="338"/>
      <c r="H7" s="339"/>
      <c r="I7" s="339"/>
      <c r="J7" s="339"/>
      <c r="K7" s="339"/>
      <c r="L7" s="339"/>
    </row>
    <row r="8" spans="1:12" ht="174.75" customHeight="1" x14ac:dyDescent="0.3">
      <c r="A8" s="337" t="s">
        <v>1191</v>
      </c>
      <c r="B8" s="339"/>
      <c r="C8" s="339"/>
      <c r="D8" s="339"/>
      <c r="E8" s="339"/>
      <c r="F8" s="339"/>
      <c r="G8" s="339" t="s">
        <v>1610</v>
      </c>
      <c r="H8" s="338"/>
      <c r="I8" s="339" t="s">
        <v>1610</v>
      </c>
      <c r="J8" s="339"/>
      <c r="K8" s="339"/>
      <c r="L8" s="339"/>
    </row>
    <row r="9" spans="1:12" ht="45" customHeight="1" x14ac:dyDescent="0.3">
      <c r="A9" s="337" t="s">
        <v>1192</v>
      </c>
      <c r="B9" s="339"/>
      <c r="C9" s="339"/>
      <c r="D9" s="339"/>
      <c r="E9" s="339"/>
      <c r="F9" s="339"/>
      <c r="G9" s="339"/>
      <c r="H9" s="339"/>
      <c r="I9" s="338"/>
      <c r="J9" s="339"/>
      <c r="K9" s="339"/>
      <c r="L9" s="339"/>
    </row>
    <row r="10" spans="1:12" ht="93.75" customHeight="1" x14ac:dyDescent="0.3">
      <c r="A10" s="337" t="s">
        <v>1193</v>
      </c>
      <c r="B10" s="339"/>
      <c r="C10" s="339"/>
      <c r="D10" s="339"/>
      <c r="E10" s="339"/>
      <c r="F10" s="339"/>
      <c r="G10" s="339"/>
      <c r="H10" s="339"/>
      <c r="I10" s="339" t="s">
        <v>1608</v>
      </c>
      <c r="J10" s="338"/>
      <c r="K10" s="339"/>
      <c r="L10" s="339"/>
    </row>
    <row r="11" spans="1:12" ht="156.75" customHeight="1" x14ac:dyDescent="0.3">
      <c r="A11" s="337" t="s">
        <v>1194</v>
      </c>
      <c r="B11" s="339"/>
      <c r="C11" s="339"/>
      <c r="D11" s="339"/>
      <c r="E11" s="339"/>
      <c r="F11" s="339"/>
      <c r="G11" s="339"/>
      <c r="H11" s="339"/>
      <c r="I11" s="339" t="s">
        <v>1610</v>
      </c>
      <c r="J11" s="339"/>
      <c r="K11" s="338"/>
      <c r="L11" s="339"/>
    </row>
    <row r="12" spans="1:12" ht="45" customHeight="1" x14ac:dyDescent="0.3">
      <c r="A12" s="337" t="s">
        <v>1195</v>
      </c>
      <c r="B12" s="339"/>
      <c r="C12" s="339"/>
      <c r="D12" s="339"/>
      <c r="E12" s="339"/>
      <c r="F12" s="339"/>
      <c r="G12" s="339"/>
      <c r="H12" s="339"/>
      <c r="I12" s="339"/>
      <c r="J12" s="339"/>
      <c r="K12" s="339"/>
      <c r="L12" s="338"/>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1A673-E5F1-436C-91C9-C9861019AE0F}">
  <dimension ref="A1:M16"/>
  <sheetViews>
    <sheetView zoomScale="40" zoomScaleNormal="40" workbookViewId="0">
      <selection activeCell="H21" sqref="H21"/>
    </sheetView>
  </sheetViews>
  <sheetFormatPr baseColWidth="10" defaultRowHeight="18" x14ac:dyDescent="0.35"/>
  <cols>
    <col min="1" max="1" width="21.6640625" style="347" customWidth="1"/>
    <col min="2" max="3" width="18.5546875" style="347" customWidth="1"/>
    <col min="4" max="4" width="18.44140625" style="347" customWidth="1"/>
    <col min="5" max="5" width="17.44140625" style="347" customWidth="1"/>
    <col min="6" max="6" width="21.5546875" style="347" customWidth="1"/>
    <col min="7" max="7" width="33" style="347" customWidth="1"/>
    <col min="8" max="8" width="22.44140625" style="347" customWidth="1"/>
    <col min="9" max="9" width="24.6640625" style="347" customWidth="1"/>
    <col min="10" max="10" width="23.33203125" style="347" customWidth="1"/>
    <col min="11" max="11" width="22.44140625" style="347" customWidth="1"/>
    <col min="12" max="12" width="22.33203125" style="347" customWidth="1"/>
  </cols>
  <sheetData>
    <row r="1" spans="1:13" ht="54" x14ac:dyDescent="0.3">
      <c r="A1" s="340" t="s">
        <v>1611</v>
      </c>
      <c r="B1" s="341" t="s">
        <v>1185</v>
      </c>
      <c r="C1" s="341" t="s">
        <v>1186</v>
      </c>
      <c r="D1" s="341" t="s">
        <v>1187</v>
      </c>
      <c r="E1" s="341" t="s">
        <v>1188</v>
      </c>
      <c r="F1" s="341" t="s">
        <v>1189</v>
      </c>
      <c r="G1" s="341" t="s">
        <v>1190</v>
      </c>
      <c r="H1" s="341" t="s">
        <v>1191</v>
      </c>
      <c r="I1" s="341" t="s">
        <v>1192</v>
      </c>
      <c r="J1" s="341" t="s">
        <v>1193</v>
      </c>
      <c r="K1" s="341" t="s">
        <v>1194</v>
      </c>
      <c r="L1" s="341" t="s">
        <v>1195</v>
      </c>
      <c r="M1" s="326"/>
    </row>
    <row r="2" spans="1:13" ht="30" customHeight="1" x14ac:dyDescent="0.3">
      <c r="A2" s="342" t="s">
        <v>1185</v>
      </c>
      <c r="B2" s="341"/>
      <c r="C2" s="343"/>
      <c r="D2" s="343"/>
      <c r="E2" s="343"/>
      <c r="F2" s="343"/>
      <c r="G2" s="343"/>
      <c r="H2" s="343"/>
      <c r="I2" s="343"/>
      <c r="J2" s="343"/>
      <c r="K2" s="343"/>
      <c r="L2" s="343"/>
      <c r="M2" s="326"/>
    </row>
    <row r="3" spans="1:13" ht="234" x14ac:dyDescent="0.3">
      <c r="A3" s="342" t="s">
        <v>1186</v>
      </c>
      <c r="B3" s="343" t="s">
        <v>1649</v>
      </c>
      <c r="C3" s="341"/>
      <c r="D3" s="343"/>
      <c r="E3" s="343" t="s">
        <v>1612</v>
      </c>
      <c r="F3" s="343" t="s">
        <v>1637</v>
      </c>
      <c r="G3" s="343" t="s">
        <v>1637</v>
      </c>
      <c r="H3" s="343" t="s">
        <v>1650</v>
      </c>
      <c r="I3" s="343" t="s">
        <v>964</v>
      </c>
      <c r="J3" s="343" t="s">
        <v>1651</v>
      </c>
      <c r="K3" s="343" t="s">
        <v>1636</v>
      </c>
      <c r="L3" s="343" t="s">
        <v>1652</v>
      </c>
      <c r="M3" s="326"/>
    </row>
    <row r="4" spans="1:13" ht="288" x14ac:dyDescent="0.3">
      <c r="A4" s="342" t="s">
        <v>1187</v>
      </c>
      <c r="B4" s="343" t="s">
        <v>1639</v>
      </c>
      <c r="C4" s="343" t="s">
        <v>1640</v>
      </c>
      <c r="D4" s="341"/>
      <c r="E4" s="343"/>
      <c r="F4" s="343" t="s">
        <v>1639</v>
      </c>
      <c r="G4" s="343" t="s">
        <v>1639</v>
      </c>
      <c r="H4" s="343" t="s">
        <v>1638</v>
      </c>
      <c r="I4" s="343"/>
      <c r="J4" s="343"/>
      <c r="K4" s="343" t="s">
        <v>1639</v>
      </c>
      <c r="L4" s="343" t="s">
        <v>1641</v>
      </c>
      <c r="M4" s="326"/>
    </row>
    <row r="5" spans="1:13" ht="37.5" customHeight="1" x14ac:dyDescent="0.3">
      <c r="A5" s="342" t="s">
        <v>1188</v>
      </c>
      <c r="B5" s="343"/>
      <c r="C5" s="343"/>
      <c r="D5" s="343"/>
      <c r="E5" s="341"/>
      <c r="F5" s="343"/>
      <c r="G5" s="343"/>
      <c r="H5" s="343"/>
      <c r="I5" s="343"/>
      <c r="J5" s="343"/>
      <c r="K5" s="343"/>
      <c r="L5" s="343"/>
      <c r="M5" s="326"/>
    </row>
    <row r="6" spans="1:13" ht="54" x14ac:dyDescent="0.3">
      <c r="A6" s="342" t="s">
        <v>1189</v>
      </c>
      <c r="B6" s="343" t="s">
        <v>1625</v>
      </c>
      <c r="C6" s="343" t="s">
        <v>1625</v>
      </c>
      <c r="D6" s="343"/>
      <c r="E6" s="343"/>
      <c r="F6" s="341"/>
      <c r="G6" s="343" t="s">
        <v>1625</v>
      </c>
      <c r="H6" s="343" t="s">
        <v>1625</v>
      </c>
      <c r="I6" s="343"/>
      <c r="J6" s="343"/>
      <c r="K6" s="343" t="s">
        <v>1625</v>
      </c>
      <c r="L6" s="343" t="s">
        <v>1625</v>
      </c>
      <c r="M6" s="326"/>
    </row>
    <row r="7" spans="1:13" ht="281.25" customHeight="1" x14ac:dyDescent="0.3">
      <c r="A7" s="342" t="s">
        <v>1190</v>
      </c>
      <c r="B7" s="344" t="s">
        <v>1614</v>
      </c>
      <c r="C7" s="343" t="s">
        <v>1615</v>
      </c>
      <c r="D7" s="343" t="s">
        <v>1615</v>
      </c>
      <c r="E7" s="343" t="s">
        <v>1615</v>
      </c>
      <c r="F7" s="343" t="s">
        <v>1620</v>
      </c>
      <c r="G7" s="341"/>
      <c r="H7" s="343" t="s">
        <v>1626</v>
      </c>
      <c r="I7" s="343" t="s">
        <v>1627</v>
      </c>
      <c r="J7" s="343" t="s">
        <v>1627</v>
      </c>
      <c r="K7" s="343" t="s">
        <v>1627</v>
      </c>
      <c r="L7" s="343" t="s">
        <v>1621</v>
      </c>
      <c r="M7" s="326"/>
    </row>
    <row r="8" spans="1:13" ht="102" customHeight="1" x14ac:dyDescent="0.3">
      <c r="A8" s="340" t="s">
        <v>1611</v>
      </c>
      <c r="B8" s="341" t="s">
        <v>1185</v>
      </c>
      <c r="C8" s="341" t="s">
        <v>1186</v>
      </c>
      <c r="D8" s="341" t="s">
        <v>1187</v>
      </c>
      <c r="E8" s="341" t="s">
        <v>1188</v>
      </c>
      <c r="F8" s="341" t="s">
        <v>1189</v>
      </c>
      <c r="G8" s="341" t="s">
        <v>1190</v>
      </c>
      <c r="H8" s="341" t="s">
        <v>1191</v>
      </c>
      <c r="I8" s="341" t="s">
        <v>1192</v>
      </c>
      <c r="J8" s="341" t="s">
        <v>1193</v>
      </c>
      <c r="K8" s="341" t="s">
        <v>1194</v>
      </c>
      <c r="L8" s="341" t="s">
        <v>1195</v>
      </c>
      <c r="M8" s="326"/>
    </row>
    <row r="9" spans="1:13" ht="394.5" customHeight="1" x14ac:dyDescent="0.3">
      <c r="A9" s="342" t="s">
        <v>1191</v>
      </c>
      <c r="B9" s="345" t="s">
        <v>1642</v>
      </c>
      <c r="C9" s="345" t="s">
        <v>1634</v>
      </c>
      <c r="D9" s="345" t="s">
        <v>1643</v>
      </c>
      <c r="E9" s="345" t="s">
        <v>1616</v>
      </c>
      <c r="F9" s="345" t="s">
        <v>1644</v>
      </c>
      <c r="G9" s="345" t="s">
        <v>1645</v>
      </c>
      <c r="H9" s="341"/>
      <c r="I9" s="345" t="s">
        <v>1646</v>
      </c>
      <c r="J9" s="345" t="s">
        <v>1619</v>
      </c>
      <c r="K9" s="345" t="s">
        <v>1647</v>
      </c>
      <c r="L9" s="345" t="s">
        <v>1648</v>
      </c>
      <c r="M9" s="326"/>
    </row>
    <row r="10" spans="1:13" ht="144" x14ac:dyDescent="0.3">
      <c r="A10" s="342" t="s">
        <v>1192</v>
      </c>
      <c r="B10" s="343"/>
      <c r="C10" s="343"/>
      <c r="D10" s="343" t="s">
        <v>1613</v>
      </c>
      <c r="E10" s="343" t="s">
        <v>1633</v>
      </c>
      <c r="F10" s="343" t="s">
        <v>1632</v>
      </c>
      <c r="G10" s="343" t="s">
        <v>1631</v>
      </c>
      <c r="H10" s="343" t="s">
        <v>1628</v>
      </c>
      <c r="I10" s="341"/>
      <c r="J10" s="343" t="s">
        <v>1630</v>
      </c>
      <c r="K10" s="343" t="s">
        <v>1630</v>
      </c>
      <c r="L10" s="343" t="s">
        <v>1629</v>
      </c>
      <c r="M10" s="326"/>
    </row>
    <row r="11" spans="1:13" ht="90" x14ac:dyDescent="0.3">
      <c r="A11" s="342" t="s">
        <v>1193</v>
      </c>
      <c r="B11" s="343" t="s">
        <v>1617</v>
      </c>
      <c r="C11" s="343"/>
      <c r="D11" s="343"/>
      <c r="E11" s="343" t="s">
        <v>1617</v>
      </c>
      <c r="F11" s="343" t="s">
        <v>1617</v>
      </c>
      <c r="G11" s="343"/>
      <c r="H11" s="343" t="s">
        <v>1617</v>
      </c>
      <c r="I11" s="343"/>
      <c r="J11" s="341"/>
      <c r="K11" s="343" t="s">
        <v>1617</v>
      </c>
      <c r="L11" s="343"/>
      <c r="M11" s="326"/>
    </row>
    <row r="12" spans="1:13" ht="72" x14ac:dyDescent="0.3">
      <c r="A12" s="342" t="s">
        <v>1194</v>
      </c>
      <c r="B12" s="343" t="s">
        <v>1635</v>
      </c>
      <c r="C12" s="343" t="s">
        <v>1618</v>
      </c>
      <c r="D12" s="343"/>
      <c r="E12" s="343"/>
      <c r="F12" s="343" t="s">
        <v>1618</v>
      </c>
      <c r="G12" s="343" t="s">
        <v>1618</v>
      </c>
      <c r="H12" s="343" t="s">
        <v>1618</v>
      </c>
      <c r="I12" s="343"/>
      <c r="J12" s="343"/>
      <c r="K12" s="341"/>
      <c r="L12" s="343" t="s">
        <v>1618</v>
      </c>
      <c r="M12" s="326"/>
    </row>
    <row r="13" spans="1:13" ht="180" x14ac:dyDescent="0.3">
      <c r="A13" s="342" t="s">
        <v>1195</v>
      </c>
      <c r="B13" s="343" t="s">
        <v>1623</v>
      </c>
      <c r="C13" s="343" t="s">
        <v>1623</v>
      </c>
      <c r="D13" s="343"/>
      <c r="E13" s="343" t="s">
        <v>1622</v>
      </c>
      <c r="F13" s="343" t="s">
        <v>1624</v>
      </c>
      <c r="G13" s="343" t="s">
        <v>1624</v>
      </c>
      <c r="H13" s="343" t="s">
        <v>1623</v>
      </c>
      <c r="I13" s="343"/>
      <c r="J13" s="343"/>
      <c r="K13" s="343" t="s">
        <v>1624</v>
      </c>
      <c r="L13" s="341"/>
      <c r="M13" s="326"/>
    </row>
    <row r="14" spans="1:13" x14ac:dyDescent="0.35">
      <c r="A14" s="346"/>
      <c r="B14" s="346"/>
      <c r="C14" s="346"/>
      <c r="D14" s="346"/>
      <c r="E14" s="346"/>
      <c r="F14" s="346"/>
      <c r="G14" s="346"/>
      <c r="H14" s="346"/>
      <c r="I14" s="346"/>
      <c r="J14" s="346"/>
      <c r="K14" s="346"/>
      <c r="L14" s="346"/>
      <c r="M14" s="326"/>
    </row>
    <row r="15" spans="1:13" x14ac:dyDescent="0.35">
      <c r="M15" s="326"/>
    </row>
    <row r="16" spans="1:13" x14ac:dyDescent="0.35">
      <c r="M16" s="32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H10"/>
  <sheetViews>
    <sheetView zoomScale="55" zoomScaleNormal="55" workbookViewId="0">
      <selection activeCell="C17" sqref="C17"/>
    </sheetView>
  </sheetViews>
  <sheetFormatPr baseColWidth="10" defaultRowHeight="14.4" x14ac:dyDescent="0.3"/>
  <cols>
    <col min="1" max="1" width="84" customWidth="1"/>
    <col min="2" max="8" width="26" customWidth="1"/>
  </cols>
  <sheetData>
    <row r="1" spans="1:8" ht="60" customHeight="1" x14ac:dyDescent="0.3">
      <c r="A1" s="389" t="s">
        <v>79</v>
      </c>
      <c r="B1" s="389"/>
      <c r="C1" s="389"/>
      <c r="D1" s="389"/>
      <c r="E1" s="389"/>
      <c r="F1" s="389"/>
      <c r="G1" s="389"/>
      <c r="H1" s="389"/>
    </row>
    <row r="2" spans="1:8" ht="15" thickBot="1" x14ac:dyDescent="0.35">
      <c r="A2" s="4"/>
      <c r="B2" s="4"/>
      <c r="C2" s="4"/>
      <c r="D2" s="4"/>
      <c r="E2" s="4"/>
      <c r="F2" s="4"/>
      <c r="G2" s="4"/>
      <c r="H2" s="4"/>
    </row>
    <row r="3" spans="1:8" ht="74.25" customHeight="1" x14ac:dyDescent="0.3">
      <c r="A3" s="44" t="s">
        <v>248</v>
      </c>
      <c r="B3" s="390" t="s">
        <v>247</v>
      </c>
      <c r="C3" s="391"/>
      <c r="D3" s="392"/>
      <c r="E3" s="390" t="s">
        <v>80</v>
      </c>
      <c r="F3" s="391"/>
      <c r="G3" s="391"/>
      <c r="H3" s="392"/>
    </row>
    <row r="4" spans="1:8" ht="70.5" customHeight="1" x14ac:dyDescent="0.3">
      <c r="A4" s="67"/>
      <c r="B4" s="23"/>
      <c r="C4" s="3"/>
      <c r="D4" s="31"/>
      <c r="E4" s="23"/>
      <c r="F4" s="3"/>
      <c r="G4" s="3"/>
      <c r="H4" s="31"/>
    </row>
    <row r="5" spans="1:8" ht="68.25" customHeight="1" x14ac:dyDescent="0.3">
      <c r="A5" s="45"/>
      <c r="B5" s="43"/>
      <c r="C5" s="33"/>
      <c r="D5" s="41"/>
      <c r="E5" s="393" t="s">
        <v>81</v>
      </c>
      <c r="F5" s="394"/>
      <c r="G5" s="394"/>
      <c r="H5" s="41"/>
    </row>
    <row r="6" spans="1:8" ht="53.25" customHeight="1" x14ac:dyDescent="0.3">
      <c r="A6" s="67"/>
      <c r="B6" s="68"/>
      <c r="C6" s="4"/>
      <c r="D6" s="30"/>
      <c r="E6" s="68"/>
      <c r="F6" s="4"/>
      <c r="G6" s="4"/>
      <c r="H6" s="30"/>
    </row>
    <row r="7" spans="1:8" ht="75" customHeight="1" thickBot="1" x14ac:dyDescent="0.35">
      <c r="A7" s="60"/>
      <c r="B7" s="61"/>
      <c r="C7" s="62"/>
      <c r="D7" s="63"/>
      <c r="E7" s="395" t="s">
        <v>82</v>
      </c>
      <c r="F7" s="396"/>
      <c r="G7" s="42"/>
      <c r="H7" s="63"/>
    </row>
    <row r="8" spans="1:8" ht="50.25" customHeight="1" x14ac:dyDescent="0.3">
      <c r="A8" s="4"/>
      <c r="B8" s="4"/>
      <c r="C8" s="4"/>
      <c r="D8" s="4"/>
      <c r="E8" s="4"/>
      <c r="F8" s="4"/>
      <c r="G8" s="4"/>
      <c r="H8" s="4"/>
    </row>
    <row r="9" spans="1:8" ht="65.25" customHeight="1" x14ac:dyDescent="0.3">
      <c r="A9" s="4"/>
      <c r="B9" s="3" t="s">
        <v>14</v>
      </c>
      <c r="C9" s="3"/>
      <c r="D9" s="3"/>
      <c r="E9" s="69" t="s">
        <v>83</v>
      </c>
      <c r="F9" s="69" t="s">
        <v>85</v>
      </c>
      <c r="G9" s="3"/>
      <c r="H9" s="3"/>
    </row>
    <row r="10" spans="1:8" ht="114.75" customHeight="1" x14ac:dyDescent="0.3">
      <c r="A10" s="4"/>
      <c r="B10" s="4"/>
      <c r="C10" s="4"/>
      <c r="D10" s="4"/>
      <c r="E10" s="3" t="s">
        <v>84</v>
      </c>
      <c r="F10" s="3" t="s">
        <v>86</v>
      </c>
      <c r="G10" s="3"/>
      <c r="H10" s="4"/>
    </row>
  </sheetData>
  <mergeCells count="5">
    <mergeCell ref="A1:H1"/>
    <mergeCell ref="B3:D3"/>
    <mergeCell ref="E3:H3"/>
    <mergeCell ref="E5:G5"/>
    <mergeCell ref="E7:F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854bc01-3480-406e-bb40-c260e04fd2e2">KWAWYC3NZWSQ-422116735-282897</_dlc_DocId>
    <_dlc_DocIdUrl xmlns="e854bc01-3480-406e-bb40-c260e04fd2e2">
      <Url>https://payscambresis.sharepoint.com/sites/Serveur/_layouts/15/DocIdRedir.aspx?ID=KWAWYC3NZWSQ-422116735-282897</Url>
      <Description>KWAWYC3NZWSQ-422116735-282897</Description>
    </_dlc_DocIdUrl>
    <lcf76f155ced4ddcb4097134ff3c332f xmlns="d8fc3150-1563-470f-9b64-898e89759449">
      <Terms xmlns="http://schemas.microsoft.com/office/infopath/2007/PartnerControls"/>
    </lcf76f155ced4ddcb4097134ff3c332f>
    <TaxCatchAll xmlns="e854bc01-3480-406e-bb40-c260e04fd2e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6765A24FE50504A9A2D5C17BB526D4F" ma:contentTypeVersion="16" ma:contentTypeDescription="Crée un document." ma:contentTypeScope="" ma:versionID="df6ff4bc1b365687102d540e8cce4dc2">
  <xsd:schema xmlns:xsd="http://www.w3.org/2001/XMLSchema" xmlns:xs="http://www.w3.org/2001/XMLSchema" xmlns:p="http://schemas.microsoft.com/office/2006/metadata/properties" xmlns:ns2="e854bc01-3480-406e-bb40-c260e04fd2e2" xmlns:ns3="d8fc3150-1563-470f-9b64-898e89759449" targetNamespace="http://schemas.microsoft.com/office/2006/metadata/properties" ma:root="true" ma:fieldsID="976b4517c8bd426c6913b2727c49c65e" ns2:_="" ns3:_="">
    <xsd:import namespace="e854bc01-3480-406e-bb40-c260e04fd2e2"/>
    <xsd:import namespace="d8fc3150-1563-470f-9b64-898e8975944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2:SharedWithUsers" minOccurs="0"/>
                <xsd:element ref="ns2:SharedWithDetail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54bc01-3480-406e-bb40-c260e04fd2e2"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element name="TaxCatchAll" ma:index="26" nillable="true" ma:displayName="Taxonomy Catch All Column" ma:hidden="true" ma:list="{43992b60-a049-4350-9e71-f3cd74071ccb}" ma:internalName="TaxCatchAll" ma:showField="CatchAllData" ma:web="e854bc01-3480-406e-bb40-c260e04fd2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fc3150-1563-470f-9b64-898e8975944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alises d’images" ma:readOnly="false" ma:fieldId="{5cf76f15-5ced-4ddc-b409-7134ff3c332f}" ma:taxonomyMulti="true" ma:sspId="59321992-ebdc-443b-bc70-852cf73b831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66F71-0D7E-4479-9AED-17718EFBC369}">
  <ds:schemaRefs>
    <ds:schemaRef ds:uri="http://schemas.microsoft.com/sharepoint/events"/>
  </ds:schemaRefs>
</ds:datastoreItem>
</file>

<file path=customXml/itemProps2.xml><?xml version="1.0" encoding="utf-8"?>
<ds:datastoreItem xmlns:ds="http://schemas.openxmlformats.org/officeDocument/2006/customXml" ds:itemID="{B4494960-933A-497B-9DE1-714FA0F90AC3}">
  <ds:schemaRefs>
    <ds:schemaRef ds:uri="http://schemas.microsoft.com/sharepoint/v3/contenttype/forms"/>
  </ds:schemaRefs>
</ds:datastoreItem>
</file>

<file path=customXml/itemProps3.xml><?xml version="1.0" encoding="utf-8"?>
<ds:datastoreItem xmlns:ds="http://schemas.openxmlformats.org/officeDocument/2006/customXml" ds:itemID="{39360F12-93FF-4ACA-91B1-8D9B017D1AD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fc3150-1563-470f-9b64-898e89759449"/>
    <ds:schemaRef ds:uri="e854bc01-3480-406e-bb40-c260e04fd2e2"/>
    <ds:schemaRef ds:uri="http://www.w3.org/XML/1998/namespace"/>
    <ds:schemaRef ds:uri="http://purl.org/dc/dcmitype/"/>
  </ds:schemaRefs>
</ds:datastoreItem>
</file>

<file path=customXml/itemProps4.xml><?xml version="1.0" encoding="utf-8"?>
<ds:datastoreItem xmlns:ds="http://schemas.openxmlformats.org/officeDocument/2006/customXml" ds:itemID="{92D9D9D0-34B8-484F-A228-77F860A84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54bc01-3480-406e-bb40-c260e04fd2e2"/>
    <ds:schemaRef ds:uri="d8fc3150-1563-470f-9b64-898e89759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Plan_Action_Lignes</vt:lpstr>
      <vt:lpstr>hierarchie plan climat</vt:lpstr>
      <vt:lpstr>EES stratégie</vt:lpstr>
      <vt:lpstr>Bilan EES</vt:lpstr>
      <vt:lpstr>Mesures complémentaires</vt:lpstr>
      <vt:lpstr>tableau mesure compl</vt:lpstr>
      <vt:lpstr>effets antag</vt:lpstr>
      <vt:lpstr>co-benef</vt:lpstr>
      <vt:lpstr>Usage écologique du territoire</vt:lpstr>
      <vt:lpstr>Protection des habitants-nature</vt:lpstr>
      <vt:lpstr>Mobilité</vt:lpstr>
      <vt:lpstr>Exemplarité CABB</vt:lpstr>
      <vt:lpstr>Transition énergétique</vt:lpstr>
      <vt:lpstr>Gouvernance et pilotage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Clement FONTAINE</dc:creator>
  <cp:lastModifiedBy>Magdalena Vanrenterghem</cp:lastModifiedBy>
  <cp:lastPrinted>2022-06-24T15:24:01Z</cp:lastPrinted>
  <dcterms:created xsi:type="dcterms:W3CDTF">2019-02-25T10:21:08Z</dcterms:created>
  <dcterms:modified xsi:type="dcterms:W3CDTF">2022-06-24T15:28:24Z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0x01010046765A24FE50504A9A2D5C17BB526D4F</vt:lpwstr>
  </property>
  <property fmtid="{D5CDD505-2E9C-101B-9397-08002B2CF9AE}" pid="3" name="_dlc_DocIdItemGuid">
    <vt:lpwstr>3044bcc9-548e-499b-afdd-f66f7292b8c1</vt:lpwstr>
  </property>
  <property fmtid="{D5CDD505-2E9C-101B-9397-08002B2CF9AE}" pid="4" name="MediaServiceImageTags">
    <vt:lpwstr/>
  </property>
</Properties>
</file>